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40" windowWidth="14625" windowHeight="7545" activeTab="1"/>
  </bookViews>
  <sheets>
    <sheet name="Дети КП" sheetId="4" r:id="rId1"/>
    <sheet name="КЮР дети" sheetId="22" r:id="rId2"/>
    <sheet name="Любители ЭКВИ1" sheetId="24" r:id="rId3"/>
    <sheet name="Любители КП" sheetId="15" r:id="rId4"/>
    <sheet name="Молодые лошади" sheetId="20" r:id="rId5"/>
  </sheets>
  <calcPr calcId="125725"/>
</workbook>
</file>

<file path=xl/calcChain.xml><?xml version="1.0" encoding="utf-8"?>
<calcChain xmlns="http://schemas.openxmlformats.org/spreadsheetml/2006/main">
  <c r="AA10" i="22"/>
  <c r="AB10"/>
  <c r="AA12"/>
  <c r="AB12"/>
  <c r="AA11"/>
  <c r="AB11"/>
  <c r="AA13"/>
  <c r="AB13"/>
  <c r="AA16"/>
  <c r="AB16"/>
  <c r="AA14"/>
  <c r="AB14"/>
  <c r="AA15"/>
  <c r="AB15"/>
  <c r="AB9"/>
  <c r="AA9"/>
  <c r="M18" i="20"/>
  <c r="N18" s="1"/>
  <c r="M14"/>
  <c r="N14" s="1"/>
  <c r="I16" i="22"/>
  <c r="M16"/>
  <c r="I15"/>
  <c r="M15"/>
  <c r="I12"/>
  <c r="M12"/>
  <c r="I14"/>
  <c r="M14"/>
  <c r="I9"/>
  <c r="M9"/>
  <c r="I11"/>
  <c r="M11"/>
  <c r="I13"/>
  <c r="M13"/>
  <c r="M10"/>
  <c r="I10"/>
  <c r="J10" l="1"/>
  <c r="N13"/>
  <c r="N9"/>
  <c r="N14"/>
  <c r="N15"/>
  <c r="N16"/>
  <c r="N10"/>
  <c r="N11"/>
  <c r="N12"/>
  <c r="J11"/>
  <c r="J9"/>
  <c r="J14"/>
  <c r="J12"/>
  <c r="J15"/>
  <c r="J13"/>
  <c r="J16"/>
  <c r="V12" i="24"/>
  <c r="W12" s="1"/>
  <c r="V14"/>
  <c r="W14" s="1"/>
  <c r="V9"/>
  <c r="W9" s="1"/>
  <c r="V10"/>
  <c r="W10" s="1"/>
  <c r="V8"/>
  <c r="W8" s="1"/>
  <c r="V11"/>
  <c r="W11" s="1"/>
  <c r="V13"/>
  <c r="W13" s="1"/>
  <c r="V15"/>
  <c r="W15" s="1"/>
  <c r="H12"/>
  <c r="I12"/>
  <c r="K12"/>
  <c r="L12"/>
  <c r="H14"/>
  <c r="I14"/>
  <c r="K14"/>
  <c r="L14"/>
  <c r="H9"/>
  <c r="I9"/>
  <c r="K9"/>
  <c r="L9"/>
  <c r="H10"/>
  <c r="I10"/>
  <c r="K10"/>
  <c r="L10"/>
  <c r="H8"/>
  <c r="I8"/>
  <c r="K8"/>
  <c r="L8"/>
  <c r="H11"/>
  <c r="I11"/>
  <c r="K11"/>
  <c r="L11"/>
  <c r="H13"/>
  <c r="I13"/>
  <c r="K13"/>
  <c r="L13"/>
  <c r="L15"/>
  <c r="K15"/>
  <c r="I15"/>
  <c r="H15"/>
  <c r="O8" i="15"/>
  <c r="O12"/>
  <c r="O13"/>
  <c r="O11"/>
  <c r="O14"/>
  <c r="O10"/>
  <c r="O9"/>
  <c r="O15"/>
  <c r="L8"/>
  <c r="L12"/>
  <c r="L13"/>
  <c r="L11"/>
  <c r="L14"/>
  <c r="L10"/>
  <c r="L9"/>
  <c r="L15"/>
  <c r="I8"/>
  <c r="I12"/>
  <c r="I13"/>
  <c r="I11"/>
  <c r="I14"/>
  <c r="I10"/>
  <c r="I9"/>
  <c r="I15"/>
  <c r="H8"/>
  <c r="K8"/>
  <c r="N8"/>
  <c r="H12"/>
  <c r="K12"/>
  <c r="N12"/>
  <c r="H13"/>
  <c r="K13"/>
  <c r="N13"/>
  <c r="H11"/>
  <c r="K11"/>
  <c r="N11"/>
  <c r="H14"/>
  <c r="K14"/>
  <c r="N14"/>
  <c r="H10"/>
  <c r="K10"/>
  <c r="N10"/>
  <c r="H9"/>
  <c r="K9"/>
  <c r="N9"/>
  <c r="H15"/>
  <c r="P15"/>
  <c r="Q15" s="1"/>
  <c r="N15"/>
  <c r="K15"/>
  <c r="N10" i="24"/>
  <c r="O10"/>
  <c r="Q10"/>
  <c r="R10"/>
  <c r="T10"/>
  <c r="U10"/>
  <c r="N8"/>
  <c r="O8"/>
  <c r="Q8"/>
  <c r="R8"/>
  <c r="T8"/>
  <c r="U8"/>
  <c r="N11"/>
  <c r="O11"/>
  <c r="Q11"/>
  <c r="R11"/>
  <c r="T11"/>
  <c r="U11"/>
  <c r="A8" l="1"/>
  <c r="A11"/>
  <c r="A10"/>
  <c r="T12" l="1"/>
  <c r="T14"/>
  <c r="T9"/>
  <c r="T13"/>
  <c r="T15"/>
  <c r="Q12"/>
  <c r="Q14"/>
  <c r="Q9"/>
  <c r="Q13"/>
  <c r="Q15"/>
  <c r="N12"/>
  <c r="N14"/>
  <c r="N9"/>
  <c r="N13"/>
  <c r="N15"/>
  <c r="P13" i="15"/>
  <c r="Q13" s="1"/>
  <c r="P11"/>
  <c r="Q11" s="1"/>
  <c r="P14"/>
  <c r="Q14" s="1"/>
  <c r="P10"/>
  <c r="Q10" s="1"/>
  <c r="P9"/>
  <c r="Q9" s="1"/>
  <c r="P8"/>
  <c r="Q8" s="1"/>
  <c r="P12"/>
  <c r="Q29" i="4"/>
  <c r="Q38"/>
  <c r="Q24"/>
  <c r="Q28"/>
  <c r="Q20"/>
  <c r="Q30"/>
  <c r="Q19"/>
  <c r="Q21"/>
  <c r="Q22"/>
  <c r="Q13"/>
  <c r="Q25"/>
  <c r="Q15"/>
  <c r="Q11"/>
  <c r="Q31"/>
  <c r="Q35"/>
  <c r="Q33"/>
  <c r="Q16"/>
  <c r="Q9"/>
  <c r="Q37"/>
  <c r="Q12"/>
  <c r="Q32"/>
  <c r="Q26"/>
  <c r="Q10"/>
  <c r="Q34"/>
  <c r="Q27"/>
  <c r="Q36"/>
  <c r="Q23"/>
  <c r="Q14"/>
  <c r="Q18"/>
  <c r="Q17"/>
  <c r="A12" i="15" l="1"/>
  <c r="Q12"/>
  <c r="A9"/>
  <c r="A14"/>
  <c r="A13"/>
  <c r="A8"/>
  <c r="A15"/>
  <c r="A10"/>
  <c r="A11"/>
  <c r="M15" i="20"/>
  <c r="N15" s="1"/>
  <c r="M11"/>
  <c r="N11" s="1"/>
  <c r="M9"/>
  <c r="N9" s="1"/>
  <c r="M22"/>
  <c r="N22" s="1"/>
  <c r="M8"/>
  <c r="N8" s="1"/>
  <c r="M19"/>
  <c r="N19" s="1"/>
  <c r="M12"/>
  <c r="N12" s="1"/>
  <c r="M21"/>
  <c r="N21" s="1"/>
  <c r="M20"/>
  <c r="N20" s="1"/>
  <c r="M13"/>
  <c r="N13" s="1"/>
  <c r="M10"/>
  <c r="M17"/>
  <c r="N17" s="1"/>
  <c r="N10"/>
  <c r="U13" i="24"/>
  <c r="R13"/>
  <c r="O13"/>
  <c r="U9"/>
  <c r="R9"/>
  <c r="O9"/>
  <c r="U14"/>
  <c r="R14"/>
  <c r="O14"/>
  <c r="U12"/>
  <c r="R12"/>
  <c r="O12"/>
  <c r="U15"/>
  <c r="R15"/>
  <c r="O15"/>
  <c r="A16" i="4"/>
  <c r="A9"/>
  <c r="A12"/>
  <c r="A10"/>
  <c r="A14"/>
  <c r="A18"/>
  <c r="H31"/>
  <c r="I31"/>
  <c r="K31"/>
  <c r="L31"/>
  <c r="N31"/>
  <c r="O31"/>
  <c r="R31"/>
  <c r="H35"/>
  <c r="I35"/>
  <c r="K35"/>
  <c r="L35"/>
  <c r="N35"/>
  <c r="O35"/>
  <c r="R35"/>
  <c r="H33"/>
  <c r="I33"/>
  <c r="K33"/>
  <c r="L33"/>
  <c r="N33"/>
  <c r="O33"/>
  <c r="R33"/>
  <c r="H16"/>
  <c r="I16"/>
  <c r="K16"/>
  <c r="L16"/>
  <c r="N16"/>
  <c r="O16"/>
  <c r="R16"/>
  <c r="H9"/>
  <c r="I9"/>
  <c r="K9"/>
  <c r="L9"/>
  <c r="N9"/>
  <c r="O9"/>
  <c r="R9"/>
  <c r="H37"/>
  <c r="I37"/>
  <c r="K37"/>
  <c r="L37"/>
  <c r="N37"/>
  <c r="O37"/>
  <c r="R37"/>
  <c r="H12"/>
  <c r="I12"/>
  <c r="K12"/>
  <c r="L12"/>
  <c r="N12"/>
  <c r="O12"/>
  <c r="R12"/>
  <c r="H32"/>
  <c r="I32"/>
  <c r="K32"/>
  <c r="L32"/>
  <c r="N32"/>
  <c r="O32"/>
  <c r="R32"/>
  <c r="H26"/>
  <c r="I26"/>
  <c r="K26"/>
  <c r="L26"/>
  <c r="N26"/>
  <c r="O26"/>
  <c r="R26"/>
  <c r="H10"/>
  <c r="I10"/>
  <c r="K10"/>
  <c r="L10"/>
  <c r="N10"/>
  <c r="O10"/>
  <c r="R10"/>
  <c r="H34"/>
  <c r="I34"/>
  <c r="K34"/>
  <c r="L34"/>
  <c r="N34"/>
  <c r="O34"/>
  <c r="R34"/>
  <c r="H27"/>
  <c r="I27"/>
  <c r="K27"/>
  <c r="L27"/>
  <c r="N27"/>
  <c r="O27"/>
  <c r="R27"/>
  <c r="H36"/>
  <c r="I36"/>
  <c r="K36"/>
  <c r="L36"/>
  <c r="N36"/>
  <c r="O36"/>
  <c r="R36"/>
  <c r="H23"/>
  <c r="I23"/>
  <c r="K23"/>
  <c r="L23"/>
  <c r="N23"/>
  <c r="O23"/>
  <c r="R23"/>
  <c r="H14"/>
  <c r="I14"/>
  <c r="K14"/>
  <c r="L14"/>
  <c r="N14"/>
  <c r="O14"/>
  <c r="R14"/>
  <c r="H18"/>
  <c r="I18"/>
  <c r="K18"/>
  <c r="L18"/>
  <c r="N18"/>
  <c r="O18"/>
  <c r="R18"/>
  <c r="K11"/>
  <c r="H11"/>
  <c r="Y16" i="22"/>
  <c r="Q13"/>
  <c r="U13"/>
  <c r="Y13"/>
  <c r="Q15"/>
  <c r="U15"/>
  <c r="Y15"/>
  <c r="Q16"/>
  <c r="U16"/>
  <c r="Y10"/>
  <c r="U10"/>
  <c r="Q10"/>
  <c r="Y12"/>
  <c r="U12"/>
  <c r="Q12"/>
  <c r="Y9"/>
  <c r="U9"/>
  <c r="Q9"/>
  <c r="Y11"/>
  <c r="U11"/>
  <c r="Q11"/>
  <c r="Y14"/>
  <c r="U14"/>
  <c r="Q14"/>
  <c r="Z11" l="1"/>
  <c r="R14"/>
  <c r="V11"/>
  <c r="Z14"/>
  <c r="Z12"/>
  <c r="Z15"/>
  <c r="Z16"/>
  <c r="Z9"/>
  <c r="Z10"/>
  <c r="Z13"/>
  <c r="V9"/>
  <c r="V10"/>
  <c r="V16"/>
  <c r="V13"/>
  <c r="V14"/>
  <c r="V12"/>
  <c r="V15"/>
  <c r="R12"/>
  <c r="R15"/>
  <c r="R11"/>
  <c r="R9"/>
  <c r="R10"/>
  <c r="R16"/>
  <c r="R13"/>
  <c r="A15" i="24"/>
  <c r="A12"/>
  <c r="A9"/>
  <c r="A14"/>
  <c r="A13"/>
  <c r="AC15" i="22"/>
  <c r="AC16"/>
  <c r="AC13"/>
  <c r="AC10"/>
  <c r="AC12"/>
  <c r="AC9"/>
  <c r="AC11"/>
  <c r="AC14"/>
  <c r="A16" l="1"/>
  <c r="A10"/>
  <c r="A9"/>
  <c r="A15"/>
  <c r="A14"/>
  <c r="A12"/>
  <c r="A13"/>
  <c r="A11"/>
  <c r="H13" i="4" l="1"/>
  <c r="I13"/>
  <c r="K13"/>
  <c r="L13"/>
  <c r="N13"/>
  <c r="O13"/>
  <c r="R13"/>
  <c r="H24"/>
  <c r="I24"/>
  <c r="K24"/>
  <c r="L24"/>
  <c r="N24"/>
  <c r="O24"/>
  <c r="R24"/>
  <c r="H21"/>
  <c r="I21"/>
  <c r="K21"/>
  <c r="L21"/>
  <c r="N21"/>
  <c r="O21"/>
  <c r="R21"/>
  <c r="H15"/>
  <c r="I15"/>
  <c r="K15"/>
  <c r="L15"/>
  <c r="N15"/>
  <c r="O15"/>
  <c r="R15"/>
  <c r="H19"/>
  <c r="I19"/>
  <c r="K19"/>
  <c r="L19"/>
  <c r="N19"/>
  <c r="O19"/>
  <c r="R19"/>
  <c r="H29"/>
  <c r="I29"/>
  <c r="K29"/>
  <c r="L29"/>
  <c r="N29"/>
  <c r="O29"/>
  <c r="R29"/>
  <c r="H22"/>
  <c r="I22"/>
  <c r="K22"/>
  <c r="L22"/>
  <c r="N22"/>
  <c r="O22"/>
  <c r="R22"/>
  <c r="H25"/>
  <c r="I25"/>
  <c r="K25"/>
  <c r="L25"/>
  <c r="N25"/>
  <c r="O25"/>
  <c r="R25"/>
  <c r="H30" l="1"/>
  <c r="I30"/>
  <c r="K30"/>
  <c r="L30"/>
  <c r="N30"/>
  <c r="O30"/>
  <c r="H28"/>
  <c r="I28"/>
  <c r="K28"/>
  <c r="L28"/>
  <c r="N28"/>
  <c r="O28"/>
  <c r="H17"/>
  <c r="I17"/>
  <c r="K17"/>
  <c r="L17"/>
  <c r="N17"/>
  <c r="O17"/>
  <c r="I11"/>
  <c r="L11"/>
  <c r="N11"/>
  <c r="O11"/>
  <c r="H38"/>
  <c r="I38"/>
  <c r="K38"/>
  <c r="L38"/>
  <c r="N38"/>
  <c r="O38"/>
  <c r="R17" l="1"/>
  <c r="R11"/>
  <c r="R30"/>
  <c r="R28"/>
  <c r="R38"/>
  <c r="O20" l="1"/>
  <c r="L20"/>
  <c r="I20"/>
  <c r="H20" l="1"/>
  <c r="K20"/>
  <c r="N20"/>
  <c r="R20" l="1"/>
  <c r="A15" l="1"/>
  <c r="A13"/>
  <c r="A11"/>
</calcChain>
</file>

<file path=xl/sharedStrings.xml><?xml version="1.0" encoding="utf-8"?>
<sst xmlns="http://schemas.openxmlformats.org/spreadsheetml/2006/main" count="487" uniqueCount="198">
  <si>
    <t>Выездка</t>
  </si>
  <si>
    <t>г.Н.Новгород кск "Пассаж"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</si>
  <si>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</si>
  <si>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</si>
  <si>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</si>
  <si>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</si>
  <si>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Команда, регион</t>
  </si>
  <si>
    <t>б/р</t>
  </si>
  <si>
    <t>СДЮСШОР</t>
  </si>
  <si>
    <t>Технические результаты</t>
  </si>
  <si>
    <t>Место</t>
  </si>
  <si>
    <t>Н</t>
  </si>
  <si>
    <t>С</t>
  </si>
  <si>
    <t>М</t>
  </si>
  <si>
    <t>Кол.ош.</t>
  </si>
  <si>
    <t>Всего баллов</t>
  </si>
  <si>
    <t>Всего %</t>
  </si>
  <si>
    <t>Баллы</t>
  </si>
  <si>
    <t>%</t>
  </si>
  <si>
    <t>Главный судья</t>
  </si>
  <si>
    <t>Командный приз. Дети</t>
  </si>
  <si>
    <r>
      <t xml:space="preserve">Технические результаты </t>
    </r>
    <r>
      <rPr>
        <sz val="8"/>
        <rFont val="Verdana"/>
        <family val="2"/>
        <charset val="204"/>
      </rPr>
      <t>выездка</t>
    </r>
  </si>
  <si>
    <t>Главный секретарь</t>
  </si>
  <si>
    <t>Соколова Е.</t>
  </si>
  <si>
    <t>ч/в</t>
  </si>
  <si>
    <t>кмс</t>
  </si>
  <si>
    <t>рысь</t>
  </si>
  <si>
    <t>шаг</t>
  </si>
  <si>
    <t>галоп</t>
  </si>
  <si>
    <t>повиновение</t>
  </si>
  <si>
    <t>общее впечатление</t>
  </si>
  <si>
    <t>кол.ош</t>
  </si>
  <si>
    <t>Итого %</t>
  </si>
  <si>
    <t>место</t>
  </si>
  <si>
    <t>Соколова О.</t>
  </si>
  <si>
    <t>судья</t>
  </si>
  <si>
    <t>мс</t>
  </si>
  <si>
    <r>
      <t xml:space="preserve">КОРОТАЕВА </t>
    </r>
    <r>
      <rPr>
        <sz val="8"/>
        <color indexed="8"/>
        <rFont val="Verdana"/>
        <family val="2"/>
        <charset val="204"/>
      </rPr>
      <t>Полина, 2001</t>
    </r>
  </si>
  <si>
    <r>
      <t>ХАРИТОН-</t>
    </r>
    <r>
      <rPr>
        <sz val="8"/>
        <rFont val="Verdana"/>
        <family val="2"/>
        <charset val="204"/>
      </rPr>
      <t>06,рыж.,мер,Аркан, Актюбинская КСШ</t>
    </r>
  </si>
  <si>
    <r>
      <t>ВЕРБА-</t>
    </r>
    <r>
      <rPr>
        <sz val="8"/>
        <color indexed="8"/>
        <rFont val="Verdana"/>
        <family val="2"/>
        <charset val="204"/>
      </rPr>
      <t>07,вор.,коб,русс.,рыс., Вертикаль,Байрон,С.Россия</t>
    </r>
  </si>
  <si>
    <t>Актюбинская КСШ</t>
  </si>
  <si>
    <t>Грехова</t>
  </si>
  <si>
    <t>Респ. Татарстан</t>
  </si>
  <si>
    <t>Нижегородская обл.</t>
  </si>
  <si>
    <t>Чемпионат и первенство ПФО</t>
  </si>
  <si>
    <t>Русинова Е.</t>
  </si>
  <si>
    <r>
      <t xml:space="preserve">НОВИКОВА </t>
    </r>
    <r>
      <rPr>
        <sz val="8"/>
        <color indexed="8"/>
        <rFont val="Verdana"/>
        <family val="2"/>
        <charset val="204"/>
      </rPr>
      <t>Оксана, 1988</t>
    </r>
  </si>
  <si>
    <r>
      <t>ЛЕРУА</t>
    </r>
    <r>
      <rPr>
        <sz val="8"/>
        <color indexed="8"/>
        <rFont val="Verdana"/>
        <family val="2"/>
        <charset val="204"/>
      </rPr>
      <t>-04,гнед.,мер. ,латв.,Легранд,Риска, С.Латвия</t>
    </r>
  </si>
  <si>
    <t>Е. Вершинина</t>
  </si>
  <si>
    <t>В</t>
  </si>
  <si>
    <t>Кировская обл.</t>
  </si>
  <si>
    <t>Чемпионат и Первенство ПФО</t>
  </si>
  <si>
    <t>Е</t>
  </si>
  <si>
    <t>Ипатова Г.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</si>
  <si>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</si>
  <si>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</si>
  <si>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техника</t>
  </si>
  <si>
    <t>артистичность</t>
  </si>
  <si>
    <t>КЮР дети</t>
  </si>
  <si>
    <t xml:space="preserve">Технические результаты </t>
  </si>
  <si>
    <r>
      <t xml:space="preserve">ХЛОПЦЕВА </t>
    </r>
    <r>
      <rPr>
        <sz val="8"/>
        <rFont val="Verdana"/>
        <family val="2"/>
        <charset val="204"/>
      </rPr>
      <t>Маргарита,2000</t>
    </r>
  </si>
  <si>
    <r>
      <t xml:space="preserve">МУСИНА   </t>
    </r>
    <r>
      <rPr>
        <sz val="8"/>
        <rFont val="Verdana"/>
        <family val="2"/>
        <charset val="204"/>
      </rPr>
      <t>Камилла, 2000</t>
    </r>
  </si>
  <si>
    <r>
      <t xml:space="preserve">ШАКИРТЯНОВА </t>
    </r>
    <r>
      <rPr>
        <sz val="8"/>
        <color indexed="8"/>
        <rFont val="Verdana"/>
        <family val="2"/>
        <charset val="204"/>
      </rPr>
      <t>Диана, 2000</t>
    </r>
  </si>
  <si>
    <t>РЕССЕМБЛЕР</t>
  </si>
  <si>
    <r>
      <t>ГИМН-</t>
    </r>
    <r>
      <rPr>
        <sz val="8"/>
        <color indexed="8"/>
        <rFont val="Verdana"/>
        <family val="2"/>
        <charset val="204"/>
      </rPr>
      <t>95,т.гнед.,мер.,русск.верховая, Гамбит,к/зСтарожиловский Ряз.обл</t>
    </r>
  </si>
  <si>
    <r>
      <t>ХЭЙДА-</t>
    </r>
    <r>
      <rPr>
        <sz val="8"/>
        <rFont val="Verdana"/>
        <family val="2"/>
        <charset val="204"/>
      </rPr>
      <t>00,гнед,коб,тракен.,Эксперт, Хватка,АКПЗ "Перевозский"</t>
    </r>
  </si>
  <si>
    <t>КСК "Буцефал"</t>
  </si>
  <si>
    <t>ДЮСШ  "Олимп"</t>
  </si>
  <si>
    <t>Татарстан, г.Бугульма</t>
  </si>
  <si>
    <r>
      <t>ЭСТРАДА-</t>
    </r>
    <r>
      <rPr>
        <sz val="11"/>
        <color theme="1"/>
        <rFont val="Calibri"/>
        <family val="2"/>
        <charset val="204"/>
        <scheme val="minor"/>
      </rPr>
      <t>02.,гнед.,коб.,Эксперт. ,Ниж.обл.</t>
    </r>
  </si>
  <si>
    <r>
      <t xml:space="preserve">ДИМЕНКОВ </t>
    </r>
    <r>
      <rPr>
        <sz val="8"/>
        <color indexed="8"/>
        <rFont val="Verdana"/>
        <family val="2"/>
        <charset val="204"/>
      </rPr>
      <t>Алексей, 2002</t>
    </r>
  </si>
  <si>
    <r>
      <t xml:space="preserve">ТОМНОВА </t>
    </r>
    <r>
      <rPr>
        <sz val="8"/>
        <color indexed="8"/>
        <rFont val="Verdana"/>
        <family val="2"/>
        <charset val="204"/>
      </rPr>
      <t>Анастасия,2002</t>
    </r>
  </si>
  <si>
    <r>
      <t>ЛУГАНСК</t>
    </r>
    <r>
      <rPr>
        <sz val="9"/>
        <color indexed="8"/>
        <rFont val="Verdana"/>
        <family val="2"/>
        <charset val="204"/>
      </rPr>
      <t>-01</t>
    </r>
  </si>
  <si>
    <r>
      <t>РОЛАНД</t>
    </r>
    <r>
      <rPr>
        <sz val="9"/>
        <color indexed="8"/>
        <rFont val="Verdana"/>
        <family val="2"/>
        <charset val="204"/>
      </rPr>
      <t>-05</t>
    </r>
  </si>
  <si>
    <r>
      <t>РОЛАНД</t>
    </r>
    <r>
      <rPr>
        <sz val="9"/>
        <color indexed="8"/>
        <rFont val="Verdana"/>
        <family val="2"/>
        <charset val="204"/>
      </rPr>
      <t>-04</t>
    </r>
    <r>
      <rPr>
        <sz val="11"/>
        <color indexed="8"/>
        <rFont val="Calibri"/>
        <family val="2"/>
        <charset val="204"/>
      </rPr>
      <t/>
    </r>
  </si>
  <si>
    <r>
      <t>ГВИНЕЯ</t>
    </r>
    <r>
      <rPr>
        <sz val="9"/>
        <color indexed="8"/>
        <rFont val="Verdana"/>
        <family val="2"/>
        <charset val="204"/>
      </rPr>
      <t>-98,гнед.,коб.,полукров., Вим,РТ,а/ф"Прикамская"</t>
    </r>
  </si>
  <si>
    <r>
      <t>БАРИН-</t>
    </r>
    <r>
      <rPr>
        <sz val="9"/>
        <color indexed="8"/>
        <rFont val="Verdana"/>
        <family val="2"/>
        <charset val="204"/>
      </rPr>
      <t>99,рыж., мер.,буден. ,Бунчук</t>
    </r>
  </si>
  <si>
    <t>НП КСК "Авангард"</t>
  </si>
  <si>
    <t>НП СКОК "Гран-При"</t>
  </si>
  <si>
    <t xml:space="preserve">МАОУ ДОД ДЮСШ </t>
  </si>
  <si>
    <t>Самарская  обл.НП СКОК "Гран-При"</t>
  </si>
  <si>
    <r>
      <t xml:space="preserve">НОВИКОВА </t>
    </r>
    <r>
      <rPr>
        <sz val="8"/>
        <color indexed="8"/>
        <rFont val="Verdana"/>
        <family val="2"/>
        <charset val="204"/>
      </rPr>
      <t>Оксана, 1989</t>
    </r>
    <r>
      <rPr>
        <sz val="11"/>
        <color indexed="8"/>
        <rFont val="Calibri"/>
        <family val="2"/>
        <charset val="204"/>
      </rPr>
      <t/>
    </r>
  </si>
  <si>
    <r>
      <t xml:space="preserve">КУПАН </t>
    </r>
    <r>
      <rPr>
        <sz val="8"/>
        <color indexed="8"/>
        <rFont val="Verdana"/>
        <family val="2"/>
        <charset val="204"/>
      </rPr>
      <t>Лейла,2002</t>
    </r>
  </si>
  <si>
    <r>
      <t xml:space="preserve">КОЗЛОВА </t>
    </r>
    <r>
      <rPr>
        <sz val="8"/>
        <color indexed="8"/>
        <rFont val="Verdana"/>
        <family val="2"/>
        <charset val="204"/>
      </rPr>
      <t>Анна,2000</t>
    </r>
  </si>
  <si>
    <r>
      <t xml:space="preserve">ГРЕХОВА </t>
    </r>
    <r>
      <rPr>
        <sz val="8"/>
        <color indexed="8"/>
        <rFont val="Verdana"/>
        <family val="2"/>
        <charset val="204"/>
      </rPr>
      <t>Виктория, 2000</t>
    </r>
  </si>
  <si>
    <r>
      <t>ДЕГТЯРЁВА</t>
    </r>
    <r>
      <rPr>
        <sz val="8"/>
        <color indexed="8"/>
        <rFont val="Verdana"/>
        <family val="2"/>
        <charset val="204"/>
      </rPr>
      <t xml:space="preserve"> Алена,2001</t>
    </r>
  </si>
  <si>
    <r>
      <rPr>
        <b/>
        <sz val="11"/>
        <color indexed="8"/>
        <rFont val="Calibri"/>
        <family val="2"/>
        <charset val="204"/>
      </rPr>
      <t>ДЕНДИ</t>
    </r>
    <r>
      <rPr>
        <sz val="11"/>
        <color theme="1"/>
        <rFont val="Calibri"/>
        <family val="2"/>
        <charset val="204"/>
        <scheme val="minor"/>
      </rPr>
      <t>-05,мер.,ганов.пом</t>
    </r>
  </si>
  <si>
    <r>
      <rPr>
        <b/>
        <sz val="10"/>
        <color indexed="8"/>
        <rFont val="Times New Roman"/>
        <family val="1"/>
        <charset val="204"/>
      </rPr>
      <t>ОЛИМП</t>
    </r>
    <r>
      <rPr>
        <sz val="10"/>
        <color indexed="8"/>
        <rFont val="Times New Roman"/>
        <family val="1"/>
        <charset val="204"/>
      </rPr>
      <t>-</t>
    </r>
    <r>
      <rPr>
        <sz val="9"/>
        <color indexed="8"/>
        <rFont val="Times New Roman"/>
        <family val="1"/>
        <charset val="204"/>
      </rPr>
      <t xml:space="preserve"> 06, рыж., мер, полукр, Призер, </t>
    </r>
    <r>
      <rPr>
        <sz val="8"/>
        <color indexed="8"/>
        <rFont val="Times New Roman"/>
        <family val="1"/>
        <charset val="204"/>
      </rPr>
      <t xml:space="preserve"> ООО « Верховой круиз»  Мари Эл.</t>
    </r>
  </si>
  <si>
    <r>
      <t>ГИБРАЛТАР-</t>
    </r>
    <r>
      <rPr>
        <sz val="8"/>
        <color indexed="8"/>
        <rFont val="Verdana"/>
        <family val="2"/>
        <charset val="204"/>
      </rPr>
      <t>03</t>
    </r>
  </si>
  <si>
    <r>
      <t>МИДАС</t>
    </r>
    <r>
      <rPr>
        <sz val="8"/>
        <color indexed="8"/>
        <rFont val="Verdana"/>
        <family val="2"/>
        <charset val="204"/>
      </rPr>
      <t>-08</t>
    </r>
  </si>
  <si>
    <t>Вят ГСХА</t>
  </si>
  <si>
    <r>
      <t xml:space="preserve">ч/в </t>
    </r>
    <r>
      <rPr>
        <sz val="7"/>
        <color indexed="8"/>
        <rFont val="Verdana"/>
        <family val="2"/>
        <charset val="204"/>
      </rPr>
      <t>Ибрагимова.Л.М</t>
    </r>
  </si>
  <si>
    <t>КСК "Аллюр"</t>
  </si>
  <si>
    <t>Любители (Командный приз. Дети)</t>
  </si>
  <si>
    <r>
      <t xml:space="preserve">ЗАКИРОВА </t>
    </r>
    <r>
      <rPr>
        <sz val="8"/>
        <rFont val="Verdana"/>
        <family val="2"/>
        <charset val="204"/>
      </rPr>
      <t>Людмила,1977</t>
    </r>
  </si>
  <si>
    <r>
      <t xml:space="preserve">ЕКСИНА </t>
    </r>
    <r>
      <rPr>
        <sz val="8"/>
        <color indexed="8"/>
        <rFont val="Verdana"/>
        <family val="2"/>
        <charset val="204"/>
      </rPr>
      <t>Ксения,1991</t>
    </r>
  </si>
  <si>
    <r>
      <t xml:space="preserve">БЕКРЕНЁВ </t>
    </r>
    <r>
      <rPr>
        <sz val="8"/>
        <color indexed="8"/>
        <rFont val="Verdana"/>
        <family val="2"/>
        <charset val="204"/>
      </rPr>
      <t>Алексей,1972</t>
    </r>
  </si>
  <si>
    <t>СИНДБАД</t>
  </si>
  <si>
    <r>
      <t>БОГЕМА</t>
    </r>
    <r>
      <rPr>
        <sz val="8"/>
        <color indexed="8"/>
        <rFont val="Verdana"/>
        <family val="2"/>
        <charset val="204"/>
      </rPr>
      <t>-02,рыж.,коб</t>
    </r>
  </si>
  <si>
    <r>
      <t xml:space="preserve">ВАСИЧКИНА </t>
    </r>
    <r>
      <rPr>
        <sz val="8"/>
        <color indexed="8"/>
        <rFont val="Verdana"/>
        <family val="2"/>
        <charset val="204"/>
      </rPr>
      <t>Анастасия,1977</t>
    </r>
  </si>
  <si>
    <r>
      <t>АКОБАТ</t>
    </r>
    <r>
      <rPr>
        <sz val="9"/>
        <color indexed="8"/>
        <rFont val="Verdana"/>
        <family val="2"/>
        <charset val="204"/>
      </rPr>
      <t>-05</t>
    </r>
  </si>
  <si>
    <t>Васичкина.А.Е</t>
  </si>
  <si>
    <r>
      <rPr>
        <b/>
        <sz val="8"/>
        <color theme="1"/>
        <rFont val="Verdana"/>
        <family val="2"/>
        <charset val="204"/>
      </rPr>
      <t xml:space="preserve">САНДАКОВА </t>
    </r>
    <r>
      <rPr>
        <sz val="8"/>
        <color theme="1"/>
        <rFont val="Verdana"/>
        <family val="2"/>
        <charset val="204"/>
      </rPr>
      <t>Анастасия,1993</t>
    </r>
    <r>
      <rPr>
        <sz val="11"/>
        <color indexed="8"/>
        <rFont val="Calibri"/>
        <family val="2"/>
        <charset val="204"/>
      </rPr>
      <t/>
    </r>
  </si>
  <si>
    <r>
      <t xml:space="preserve">ШАНДАК        </t>
    </r>
    <r>
      <rPr>
        <sz val="8"/>
        <color theme="1"/>
        <rFont val="Verdana"/>
        <family val="2"/>
        <charset val="204"/>
      </rPr>
      <t>Наталья, 1986</t>
    </r>
    <r>
      <rPr>
        <sz val="11"/>
        <color indexed="8"/>
        <rFont val="Calibri"/>
        <family val="2"/>
        <charset val="204"/>
      </rPr>
      <t/>
    </r>
  </si>
  <si>
    <r>
      <t xml:space="preserve">КУЗНЕЦОВА </t>
    </r>
    <r>
      <rPr>
        <sz val="8"/>
        <color theme="1"/>
        <rFont val="Verdana"/>
        <family val="2"/>
        <charset val="204"/>
      </rPr>
      <t>Марина,1983</t>
    </r>
  </si>
  <si>
    <r>
      <t xml:space="preserve">ЕСИНА </t>
    </r>
    <r>
      <rPr>
        <sz val="8"/>
        <color indexed="8"/>
        <rFont val="Verdana"/>
        <family val="2"/>
        <charset val="204"/>
      </rPr>
      <t>Ляйсан,1991</t>
    </r>
  </si>
  <si>
    <r>
      <t xml:space="preserve">ВОТИНЦЕВА    </t>
    </r>
    <r>
      <rPr>
        <sz val="8"/>
        <color indexed="8"/>
        <rFont val="Verdana"/>
        <family val="2"/>
        <charset val="204"/>
      </rPr>
      <t>Мария, 1975</t>
    </r>
  </si>
  <si>
    <r>
      <t xml:space="preserve">КУТЯЕВА </t>
    </r>
    <r>
      <rPr>
        <sz val="8"/>
        <color indexed="8"/>
        <rFont val="Verdana"/>
        <family val="2"/>
        <charset val="204"/>
      </rPr>
      <t>Ирина,1984</t>
    </r>
  </si>
  <si>
    <r>
      <t xml:space="preserve">ЗАВАРЗИНА </t>
    </r>
    <r>
      <rPr>
        <sz val="8"/>
        <color indexed="8"/>
        <rFont val="Verdana"/>
        <family val="2"/>
        <charset val="204"/>
      </rPr>
      <t>Любовь, 1988</t>
    </r>
  </si>
  <si>
    <r>
      <t xml:space="preserve">ГРИГОРЬЕВА </t>
    </r>
    <r>
      <rPr>
        <sz val="8"/>
        <color indexed="8"/>
        <rFont val="Verdana"/>
        <family val="2"/>
        <charset val="204"/>
      </rPr>
      <t>Оксана,1976</t>
    </r>
  </si>
  <si>
    <r>
      <t xml:space="preserve">ЖУКОВА </t>
    </r>
    <r>
      <rPr>
        <sz val="8"/>
        <color theme="1"/>
        <rFont val="Verdana"/>
        <family val="2"/>
        <charset val="204"/>
      </rPr>
      <t>Ольга,1994</t>
    </r>
  </si>
  <si>
    <r>
      <t xml:space="preserve">ТИХОНОВА </t>
    </r>
    <r>
      <rPr>
        <sz val="8"/>
        <color theme="1"/>
        <rFont val="Verdana"/>
        <family val="2"/>
        <charset val="204"/>
      </rPr>
      <t>Наталья,1977</t>
    </r>
    <r>
      <rPr>
        <sz val="11"/>
        <color indexed="8"/>
        <rFont val="Calibri"/>
        <family val="2"/>
        <charset val="204"/>
      </rPr>
      <t/>
    </r>
  </si>
  <si>
    <r>
      <t>АРХИМЕД</t>
    </r>
    <r>
      <rPr>
        <sz val="8"/>
        <color theme="1"/>
        <rFont val="Verdana"/>
        <family val="2"/>
        <charset val="204"/>
      </rPr>
      <t>-09</t>
    </r>
  </si>
  <si>
    <r>
      <t>КЕЛЛИ-10</t>
    </r>
    <r>
      <rPr>
        <sz val="8"/>
        <color theme="1"/>
        <rFont val="Verdana"/>
        <family val="2"/>
        <charset val="204"/>
      </rPr>
      <t>.,сер.,коб</t>
    </r>
  </si>
  <si>
    <r>
      <t>ТОЧНЫЙ</t>
    </r>
    <r>
      <rPr>
        <sz val="9"/>
        <color indexed="8"/>
        <rFont val="Verdana"/>
        <family val="2"/>
        <charset val="204"/>
      </rPr>
      <t>-10.,гнед, жер.,Ростовская.обл</t>
    </r>
  </si>
  <si>
    <r>
      <t>ПРОФЕССИОНАЛ</t>
    </r>
    <r>
      <rPr>
        <sz val="8"/>
        <color indexed="8"/>
        <rFont val="Verdana"/>
        <family val="2"/>
        <charset val="204"/>
      </rPr>
      <t>-10</t>
    </r>
  </si>
  <si>
    <r>
      <t>ТУАРЕГ</t>
    </r>
    <r>
      <rPr>
        <sz val="8"/>
        <color indexed="8"/>
        <rFont val="Verdana"/>
        <family val="2"/>
        <charset val="204"/>
      </rPr>
      <t>-09</t>
    </r>
  </si>
  <si>
    <r>
      <t>КАМПАРИ</t>
    </r>
    <r>
      <rPr>
        <sz val="11"/>
        <color theme="1"/>
        <rFont val="Calibri"/>
        <family val="2"/>
        <charset val="204"/>
        <scheme val="minor"/>
      </rPr>
      <t>-10.,гнед,коб</t>
    </r>
  </si>
  <si>
    <r>
      <t>ЛИГА</t>
    </r>
    <r>
      <rPr>
        <sz val="9"/>
        <color theme="1"/>
        <rFont val="Verdana"/>
        <family val="2"/>
        <charset val="204"/>
      </rPr>
      <t>-09.,гнед., коб.,орлов.рыс.</t>
    </r>
  </si>
  <si>
    <r>
      <t>КАРДИНАЛ ВЕЛ</t>
    </r>
    <r>
      <rPr>
        <sz val="9"/>
        <color indexed="8"/>
        <rFont val="Verdana"/>
        <family val="2"/>
        <charset val="204"/>
      </rPr>
      <t>-</t>
    </r>
    <r>
      <rPr>
        <sz val="8"/>
        <color indexed="8"/>
        <rFont val="Verdana"/>
        <family val="2"/>
        <charset val="204"/>
      </rPr>
      <t>10., гнед.,жер. ,ганнов.</t>
    </r>
  </si>
  <si>
    <r>
      <t>ЛЕКСА</t>
    </r>
    <r>
      <rPr>
        <sz val="8"/>
        <color indexed="8"/>
        <rFont val="Verdana"/>
        <family val="2"/>
        <charset val="204"/>
      </rPr>
      <t>-10,рыж,коб. ,олденбугская.,от Лексус</t>
    </r>
  </si>
  <si>
    <t>ч/в Ездаков.А</t>
  </si>
  <si>
    <r>
      <t>КАРАВЕЛЛА</t>
    </r>
    <r>
      <rPr>
        <sz val="8"/>
        <color theme="1"/>
        <rFont val="Verdana"/>
        <family val="2"/>
        <charset val="204"/>
      </rPr>
      <t>-10.,ворон. ,коб</t>
    </r>
  </si>
  <si>
    <t>в/к</t>
  </si>
  <si>
    <r>
      <t>ДУЭТ-</t>
    </r>
    <r>
      <rPr>
        <sz val="11"/>
        <color theme="1"/>
        <rFont val="Calibri"/>
        <family val="2"/>
        <charset val="204"/>
        <scheme val="minor"/>
      </rPr>
      <t>09.,гнед.,мер., ганов., Темп.Ниж.обл.</t>
    </r>
  </si>
  <si>
    <r>
      <t>СУДАРЬ-</t>
    </r>
    <r>
      <rPr>
        <sz val="11"/>
        <color theme="1"/>
        <rFont val="Calibri"/>
        <family val="2"/>
        <charset val="204"/>
        <scheme val="minor"/>
      </rPr>
      <t>95.,сер.,мер.</t>
    </r>
  </si>
  <si>
    <r>
      <t xml:space="preserve">САЯПИНА </t>
    </r>
    <r>
      <rPr>
        <sz val="8"/>
        <color indexed="8"/>
        <rFont val="Verdana"/>
        <family val="2"/>
        <charset val="204"/>
      </rPr>
      <t>Вера,2000</t>
    </r>
  </si>
  <si>
    <r>
      <t xml:space="preserve">КАРПЫЧЕВА </t>
    </r>
    <r>
      <rPr>
        <sz val="8"/>
        <color indexed="8"/>
        <rFont val="Verdana"/>
        <family val="2"/>
        <charset val="204"/>
      </rPr>
      <t>Тамара,2001</t>
    </r>
  </si>
  <si>
    <r>
      <t xml:space="preserve">НИШНЮЧКИНА </t>
    </r>
    <r>
      <rPr>
        <sz val="8"/>
        <color indexed="8"/>
        <rFont val="Verdana"/>
        <family val="2"/>
        <charset val="204"/>
      </rPr>
      <t>Алена,2002</t>
    </r>
  </si>
  <si>
    <r>
      <t xml:space="preserve">ОКУНЕВА </t>
    </r>
    <r>
      <rPr>
        <sz val="8"/>
        <color indexed="8"/>
        <rFont val="Verdana"/>
        <family val="2"/>
        <charset val="204"/>
      </rPr>
      <t>Александра,2000</t>
    </r>
  </si>
  <si>
    <r>
      <t xml:space="preserve">КИСТАНОВА </t>
    </r>
    <r>
      <rPr>
        <sz val="8"/>
        <color indexed="8"/>
        <rFont val="Verdana"/>
        <family val="2"/>
        <charset val="204"/>
      </rPr>
      <t>Анастасия,2000</t>
    </r>
  </si>
  <si>
    <r>
      <t xml:space="preserve">АВЕРИНА </t>
    </r>
    <r>
      <rPr>
        <sz val="8"/>
        <color indexed="8"/>
        <rFont val="Verdana"/>
        <family val="2"/>
        <charset val="204"/>
      </rPr>
      <t>Диана,2000</t>
    </r>
  </si>
  <si>
    <r>
      <t xml:space="preserve">БЕГЛЯКОВА </t>
    </r>
    <r>
      <rPr>
        <sz val="8"/>
        <color indexed="8"/>
        <rFont val="Verdana"/>
        <family val="2"/>
        <charset val="204"/>
      </rPr>
      <t>Александра,2000</t>
    </r>
  </si>
  <si>
    <r>
      <t xml:space="preserve">ЩЕРБАКОВА </t>
    </r>
    <r>
      <rPr>
        <sz val="8"/>
        <color indexed="8"/>
        <rFont val="Verdana"/>
        <family val="2"/>
        <charset val="204"/>
      </rPr>
      <t>Марина,2000</t>
    </r>
  </si>
  <si>
    <r>
      <t xml:space="preserve">ХАРЧЕВА </t>
    </r>
    <r>
      <rPr>
        <sz val="8"/>
        <color theme="1"/>
        <rFont val="Verdana"/>
        <family val="2"/>
        <charset val="204"/>
      </rPr>
      <t>Дарья,2000</t>
    </r>
  </si>
  <si>
    <r>
      <rPr>
        <b/>
        <sz val="8"/>
        <color indexed="8"/>
        <rFont val="Verdana"/>
        <family val="2"/>
        <charset val="204"/>
      </rPr>
      <t xml:space="preserve">МОКЕЕВА </t>
    </r>
    <r>
      <rPr>
        <sz val="8"/>
        <color indexed="8"/>
        <rFont val="Verdana"/>
        <family val="2"/>
        <charset val="204"/>
      </rPr>
      <t>Александра,2000</t>
    </r>
  </si>
  <si>
    <r>
      <t xml:space="preserve">ЕРМОЛАЕВА </t>
    </r>
    <r>
      <rPr>
        <sz val="8"/>
        <color indexed="8"/>
        <rFont val="Verdana"/>
        <family val="2"/>
        <charset val="204"/>
      </rPr>
      <t>Ксения,2001</t>
    </r>
  </si>
  <si>
    <r>
      <t xml:space="preserve">ЛОКТЕВА </t>
    </r>
    <r>
      <rPr>
        <sz val="8"/>
        <color indexed="8"/>
        <rFont val="Verdana"/>
        <family val="2"/>
        <charset val="204"/>
      </rPr>
      <t>Елизавета,2002</t>
    </r>
  </si>
  <si>
    <r>
      <t xml:space="preserve">БАКУЛИНА </t>
    </r>
    <r>
      <rPr>
        <sz val="8"/>
        <color theme="1"/>
        <rFont val="Verdana"/>
        <family val="2"/>
        <charset val="204"/>
      </rPr>
      <t>Милена,2000</t>
    </r>
  </si>
  <si>
    <r>
      <rPr>
        <b/>
        <sz val="8"/>
        <color indexed="8"/>
        <rFont val="Verdana"/>
        <family val="2"/>
        <charset val="204"/>
      </rPr>
      <t xml:space="preserve">ЛАПКИНА </t>
    </r>
    <r>
      <rPr>
        <sz val="8"/>
        <color indexed="8"/>
        <rFont val="Verdana"/>
        <family val="2"/>
        <charset val="204"/>
      </rPr>
      <t>Виктория,1999</t>
    </r>
  </si>
  <si>
    <r>
      <t xml:space="preserve">КРЕПЫШЕВА </t>
    </r>
    <r>
      <rPr>
        <sz val="8"/>
        <color theme="1"/>
        <rFont val="Verdana"/>
        <family val="2"/>
        <charset val="204"/>
      </rPr>
      <t>Анастасия,2002</t>
    </r>
  </si>
  <si>
    <r>
      <t>БАРБИ-</t>
    </r>
    <r>
      <rPr>
        <sz val="8"/>
        <color indexed="8"/>
        <rFont val="Verdana"/>
        <family val="2"/>
        <charset val="204"/>
      </rPr>
      <t>04,рыж.,коб., буден.,Босфор.,КФК "Простор"</t>
    </r>
  </si>
  <si>
    <r>
      <t>ХЕЛИЯ</t>
    </r>
    <r>
      <rPr>
        <sz val="8"/>
        <color indexed="8"/>
        <rFont val="Verdana"/>
        <family val="2"/>
        <charset val="204"/>
      </rPr>
      <t>-05.,гнед.коб.,трак.КЗ "Перевозский" Ниж,обл</t>
    </r>
  </si>
  <si>
    <r>
      <t>ЭСКОРТ</t>
    </r>
    <r>
      <rPr>
        <sz val="8"/>
        <color indexed="8"/>
        <rFont val="Verdana"/>
        <family val="2"/>
        <charset val="204"/>
      </rPr>
      <t>-05.,гнед.,мер.,ниж.обл</t>
    </r>
  </si>
  <si>
    <r>
      <t>АВАТАР</t>
    </r>
    <r>
      <rPr>
        <sz val="8"/>
        <color indexed="8"/>
        <rFont val="Verdana"/>
        <family val="2"/>
        <charset val="204"/>
      </rPr>
      <t>-05.,сер.,мер.,ниж.обл.</t>
    </r>
  </si>
  <si>
    <r>
      <t>БОГЕМА-</t>
    </r>
    <r>
      <rPr>
        <sz val="8"/>
        <color theme="1"/>
        <rFont val="Verdana"/>
        <family val="2"/>
        <charset val="204"/>
      </rPr>
      <t>02,рыж.,коб</t>
    </r>
  </si>
  <si>
    <r>
      <t>ПАПИРУС-</t>
    </r>
    <r>
      <rPr>
        <sz val="8"/>
        <color indexed="8"/>
        <rFont val="Verdana"/>
        <family val="2"/>
        <charset val="204"/>
      </rPr>
      <t>08,вор.,мер.</t>
    </r>
  </si>
  <si>
    <r>
      <t>ЧЕПРАК</t>
    </r>
    <r>
      <rPr>
        <sz val="8"/>
        <color indexed="8"/>
        <rFont val="Verdana"/>
        <family val="2"/>
        <charset val="204"/>
      </rPr>
      <t>-95,зол.рыж.,мер.,буден., Парус,к/з Перевоский Ниж. Обл</t>
    </r>
  </si>
  <si>
    <r>
      <t>МЕДЕЯ-</t>
    </r>
    <r>
      <rPr>
        <sz val="8"/>
        <rFont val="Verdana"/>
        <family val="2"/>
        <charset val="204"/>
      </rPr>
      <t>01.,гнед,коб.,англо.рыс</t>
    </r>
  </si>
  <si>
    <t>ВА БАНК</t>
  </si>
  <si>
    <t>ВАШИНГТОН</t>
  </si>
  <si>
    <r>
      <t>ВАЛЬС МЕНДЕЛЬСОНА</t>
    </r>
    <r>
      <rPr>
        <sz val="8"/>
        <color indexed="8"/>
        <rFont val="Verdana"/>
        <family val="2"/>
        <charset val="204"/>
      </rPr>
      <t>-08</t>
    </r>
  </si>
  <si>
    <r>
      <t>СУДАРЬ</t>
    </r>
    <r>
      <rPr>
        <sz val="8"/>
        <color indexed="8"/>
        <rFont val="Verdana"/>
        <family val="2"/>
        <charset val="204"/>
      </rPr>
      <t>-95.,сер.,мер.</t>
    </r>
  </si>
  <si>
    <r>
      <t>ГРИФ</t>
    </r>
    <r>
      <rPr>
        <sz val="8"/>
        <color theme="1"/>
        <rFont val="Verdana"/>
        <family val="2"/>
        <charset val="204"/>
      </rPr>
      <t>-08</t>
    </r>
  </si>
  <si>
    <r>
      <t>АРХИПЕЛАГ</t>
    </r>
    <r>
      <rPr>
        <sz val="8"/>
        <color indexed="8"/>
        <rFont val="Verdana"/>
        <family val="2"/>
        <charset val="204"/>
      </rPr>
      <t>-06.,гнед.,жер.,трак.</t>
    </r>
  </si>
  <si>
    <r>
      <t>ЗАМПОЛИТ</t>
    </r>
    <r>
      <rPr>
        <sz val="8"/>
        <color theme="1"/>
        <rFont val="Verdana"/>
        <family val="2"/>
        <charset val="204"/>
      </rPr>
      <t>-01</t>
    </r>
  </si>
  <si>
    <r>
      <t>МИДАС</t>
    </r>
    <r>
      <rPr>
        <sz val="8"/>
        <color indexed="8"/>
        <rFont val="Verdana"/>
        <family val="2"/>
        <charset val="204"/>
      </rPr>
      <t>-09</t>
    </r>
    <r>
      <rPr>
        <sz val="11"/>
        <color indexed="8"/>
        <rFont val="Calibri"/>
        <family val="2"/>
        <charset val="204"/>
      </rPr>
      <t/>
    </r>
  </si>
  <si>
    <t>КСК "Пассаж"</t>
  </si>
  <si>
    <r>
      <t xml:space="preserve">КОЛЕСОВА </t>
    </r>
    <r>
      <rPr>
        <sz val="8"/>
        <color indexed="8"/>
        <rFont val="Verdana"/>
        <family val="2"/>
        <charset val="204"/>
      </rPr>
      <t>Мария,2000</t>
    </r>
  </si>
  <si>
    <r>
      <t xml:space="preserve">ШИШКОВА </t>
    </r>
    <r>
      <rPr>
        <sz val="8"/>
        <color indexed="8"/>
        <rFont val="Verdana"/>
        <family val="2"/>
        <charset val="204"/>
      </rPr>
      <t>Полина,2000</t>
    </r>
  </si>
  <si>
    <t>18.06.14г.</t>
  </si>
  <si>
    <r>
      <t>ДЕГТЯРЁВА</t>
    </r>
    <r>
      <rPr>
        <sz val="8"/>
        <color indexed="8"/>
        <rFont val="Verdana"/>
        <family val="2"/>
        <charset val="204"/>
      </rPr>
      <t xml:space="preserve"> Алена,2002</t>
    </r>
    <r>
      <rPr>
        <sz val="11"/>
        <color indexed="8"/>
        <rFont val="Calibri"/>
        <family val="2"/>
        <charset val="204"/>
      </rPr>
      <t/>
    </r>
  </si>
  <si>
    <r>
      <t>МЕР</t>
    </r>
    <r>
      <rPr>
        <sz val="8"/>
        <color indexed="8"/>
        <rFont val="Verdana"/>
        <family val="2"/>
        <charset val="204"/>
      </rPr>
      <t>-03.,гнед.,жер.,рыс.</t>
    </r>
  </si>
  <si>
    <r>
      <rPr>
        <b/>
        <sz val="8"/>
        <color indexed="8"/>
        <rFont val="Verdana"/>
        <family val="2"/>
        <charset val="204"/>
      </rPr>
      <t xml:space="preserve">КОЗИКОВА </t>
    </r>
    <r>
      <rPr>
        <sz val="8"/>
        <color indexed="8"/>
        <rFont val="Verdana"/>
        <family val="2"/>
        <charset val="204"/>
      </rPr>
      <t>Светлана,1991</t>
    </r>
  </si>
  <si>
    <t>ТУАРЕГ-09</t>
  </si>
  <si>
    <r>
      <t xml:space="preserve">МАСКОЛЕНКА </t>
    </r>
    <r>
      <rPr>
        <sz val="8"/>
        <color theme="1"/>
        <rFont val="Verdana"/>
        <family val="2"/>
        <charset val="204"/>
      </rPr>
      <t>Мария,1998</t>
    </r>
  </si>
  <si>
    <t>ГРИФ-00</t>
  </si>
  <si>
    <t>Перельман</t>
  </si>
  <si>
    <r>
      <t>ЭСТРАДА-</t>
    </r>
    <r>
      <rPr>
        <sz val="8"/>
        <color theme="1"/>
        <rFont val="Verdana"/>
        <family val="2"/>
        <charset val="204"/>
      </rPr>
      <t>02.,гнед.,коб.,Эксперт. ,Ниж.обл.</t>
    </r>
  </si>
  <si>
    <r>
      <t xml:space="preserve">БАРАНОВА </t>
    </r>
    <r>
      <rPr>
        <sz val="8"/>
        <color indexed="8"/>
        <rFont val="Verdana"/>
        <family val="2"/>
        <charset val="204"/>
      </rPr>
      <t>Виктория,2003</t>
    </r>
  </si>
  <si>
    <r>
      <t xml:space="preserve">ШАЛАЕВА </t>
    </r>
    <r>
      <rPr>
        <sz val="8"/>
        <color theme="1"/>
        <rFont val="Verdana"/>
        <family val="2"/>
        <charset val="204"/>
      </rPr>
      <t>Светла</t>
    </r>
    <r>
      <rPr>
        <sz val="8"/>
        <color indexed="8"/>
        <rFont val="Verdana"/>
        <family val="2"/>
        <charset val="204"/>
      </rPr>
      <t>на,2000</t>
    </r>
  </si>
  <si>
    <r>
      <t xml:space="preserve">ГЕРАСИМОВА </t>
    </r>
    <r>
      <rPr>
        <sz val="8"/>
        <color indexed="8"/>
        <rFont val="Verdana"/>
        <family val="2"/>
        <charset val="204"/>
      </rPr>
      <t>Екатерина, 2000</t>
    </r>
  </si>
  <si>
    <r>
      <t>Судьи:Н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-Захарова Т.,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Костерина О.</t>
    </r>
  </si>
  <si>
    <t>искл</t>
  </si>
  <si>
    <r>
      <t xml:space="preserve">БАКИРОВА  </t>
    </r>
    <r>
      <rPr>
        <sz val="8"/>
        <color theme="1"/>
        <rFont val="Verdana"/>
        <family val="2"/>
        <charset val="204"/>
      </rPr>
      <t>Алина,1999</t>
    </r>
  </si>
  <si>
    <t>САМСОН</t>
  </si>
  <si>
    <t>19.06.14г.</t>
  </si>
  <si>
    <t>Любители Экви 1</t>
  </si>
  <si>
    <r>
      <t xml:space="preserve">РАТНИКОВА </t>
    </r>
    <r>
      <rPr>
        <sz val="8"/>
        <color theme="1"/>
        <rFont val="Verdana"/>
        <family val="2"/>
        <charset val="204"/>
      </rPr>
      <t>Екатерина,1997</t>
    </r>
  </si>
  <si>
    <r>
      <t xml:space="preserve">КАРТАШОВА </t>
    </r>
    <r>
      <rPr>
        <sz val="8"/>
        <color theme="1"/>
        <rFont val="Verdana"/>
        <family val="2"/>
        <charset val="204"/>
      </rPr>
      <t>Любовь</t>
    </r>
  </si>
  <si>
    <t>ПОЛЕТТА</t>
  </si>
  <si>
    <t>Киров "ВятОСДЮСШОР"</t>
  </si>
  <si>
    <r>
      <t xml:space="preserve">БЫЛОВА </t>
    </r>
    <r>
      <rPr>
        <sz val="8"/>
        <color indexed="8"/>
        <rFont val="Verdana"/>
        <family val="2"/>
        <charset val="204"/>
      </rPr>
      <t>Татьяна,1998</t>
    </r>
    <r>
      <rPr>
        <sz val="11"/>
        <color indexed="8"/>
        <rFont val="Calibri"/>
        <family val="2"/>
        <charset val="204"/>
      </rPr>
      <t/>
    </r>
  </si>
  <si>
    <r>
      <t>САНДЕРРО</t>
    </r>
    <r>
      <rPr>
        <sz val="8"/>
        <color indexed="8"/>
        <rFont val="Verdana"/>
        <family val="2"/>
        <charset val="204"/>
      </rPr>
      <t>-08</t>
    </r>
  </si>
  <si>
    <r>
      <t xml:space="preserve">КУРИЦИНА </t>
    </r>
    <r>
      <rPr>
        <sz val="8"/>
        <color indexed="8"/>
        <rFont val="Verdana"/>
        <family val="2"/>
        <charset val="204"/>
      </rPr>
      <t>Наталья,1980</t>
    </r>
  </si>
  <si>
    <r>
      <t>КАСКАД</t>
    </r>
    <r>
      <rPr>
        <sz val="8"/>
        <color indexed="8"/>
        <rFont val="Verdana"/>
        <family val="2"/>
        <charset val="204"/>
      </rPr>
      <t>-09</t>
    </r>
  </si>
  <si>
    <t>20.06.14г.</t>
  </si>
  <si>
    <r>
      <t xml:space="preserve">ГРИГОРЬЕВА </t>
    </r>
    <r>
      <rPr>
        <sz val="8"/>
        <rFont val="Verdana"/>
        <family val="2"/>
        <charset val="204"/>
      </rPr>
      <t>Оксана,1976</t>
    </r>
  </si>
  <si>
    <r>
      <t>Судьи:Е</t>
    </r>
    <r>
      <rPr>
        <sz val="11"/>
        <color theme="1"/>
        <rFont val="Verdana"/>
        <family val="2"/>
        <charset val="204"/>
      </rPr>
      <t>-Костерина О.,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-Захарова Т.,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-Русинова Е.</t>
    </r>
  </si>
  <si>
    <r>
      <t>Судьи:Е</t>
    </r>
    <r>
      <rPr>
        <sz val="11"/>
        <color theme="1"/>
        <rFont val="Verdana"/>
        <family val="2"/>
        <charset val="204"/>
      </rPr>
      <t>-Русинова Е.,</t>
    </r>
    <r>
      <rPr>
        <b/>
        <sz val="11"/>
        <color theme="1"/>
        <rFont val="Verdana"/>
        <family val="2"/>
        <charset val="204"/>
      </rPr>
      <t xml:space="preserve"> Н-</t>
    </r>
    <r>
      <rPr>
        <sz val="11"/>
        <color theme="1"/>
        <rFont val="Verdana"/>
        <family val="2"/>
        <charset val="204"/>
      </rPr>
      <t xml:space="preserve">Захарова Т., 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-Костерина О.,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Ирсецкая Е.</t>
    </r>
  </si>
  <si>
    <t>кск "Станица Вольная"</t>
  </si>
  <si>
    <t>20.06.2014г.</t>
  </si>
  <si>
    <r>
      <t xml:space="preserve">УГЛОВА </t>
    </r>
    <r>
      <rPr>
        <sz val="8"/>
        <color indexed="8"/>
        <rFont val="Verdana"/>
        <family val="2"/>
        <charset val="204"/>
      </rPr>
      <t>Маргарита,1974</t>
    </r>
    <r>
      <rPr>
        <sz val="11"/>
        <color indexed="8"/>
        <rFont val="Calibri"/>
        <family val="2"/>
        <charset val="204"/>
      </rPr>
      <t/>
    </r>
  </si>
  <si>
    <r>
      <t>ГУДВИН</t>
    </r>
    <r>
      <rPr>
        <sz val="8"/>
        <color indexed="8"/>
        <rFont val="Verdana"/>
        <family val="2"/>
        <charset val="204"/>
      </rPr>
      <t>-08</t>
    </r>
  </si>
  <si>
    <r>
      <t xml:space="preserve">ДАНИЛИНА      </t>
    </r>
    <r>
      <rPr>
        <sz val="8"/>
        <color indexed="8"/>
        <rFont val="Verdana"/>
        <family val="2"/>
        <charset val="204"/>
      </rPr>
      <t>Юлия, 1988</t>
    </r>
  </si>
  <si>
    <r>
      <t>Судьи:Е</t>
    </r>
    <r>
      <rPr>
        <sz val="11"/>
        <color theme="1"/>
        <rFont val="Verdana"/>
        <family val="2"/>
        <charset val="204"/>
      </rPr>
      <t xml:space="preserve">-Костерина О., </t>
    </r>
    <r>
      <rPr>
        <b/>
        <sz val="11"/>
        <color theme="1"/>
        <rFont val="Verdana"/>
        <family val="2"/>
        <charset val="204"/>
      </rPr>
      <t>Н-</t>
    </r>
    <r>
      <rPr>
        <sz val="11"/>
        <color theme="1"/>
        <rFont val="Verdana"/>
        <family val="2"/>
        <charset val="204"/>
      </rPr>
      <t>Ирсецкая Е.</t>
    </r>
    <r>
      <rPr>
        <b/>
        <sz val="11"/>
        <color theme="1"/>
        <rFont val="Verdana"/>
        <family val="2"/>
        <charset val="204"/>
      </rPr>
      <t>,</t>
    </r>
    <r>
      <rPr>
        <sz val="11"/>
        <color theme="1"/>
        <rFont val="Verdana"/>
        <family val="2"/>
        <charset val="204"/>
      </rPr>
      <t xml:space="preserve">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Захарова Т., 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-Ипатова Г.,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Соколова О.</t>
    </r>
  </si>
  <si>
    <t>Тест для лошадей 4х лет</t>
  </si>
  <si>
    <t>Тест для лошадей 5ти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</si>
</sst>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9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1" fontId="8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5" fillId="0" borderId="2" xfId="0" applyFont="1" applyBorder="1" applyAlignment="1"/>
    <xf numFmtId="0" fontId="14" fillId="0" borderId="0" xfId="0" applyFont="1"/>
    <xf numFmtId="0" fontId="15" fillId="0" borderId="0" xfId="0" applyFont="1"/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" fillId="0" borderId="2" xfId="0" applyFont="1" applyBorder="1" applyAlignment="1"/>
    <xf numFmtId="164" fontId="26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26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2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1" fillId="0" borderId="2" xfId="0" applyFont="1" applyBorder="1" applyAlignment="1"/>
    <xf numFmtId="0" fontId="7" fillId="0" borderId="0" xfId="0" applyFont="1" applyAlignment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8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21" fillId="0" borderId="1" xfId="0" applyFont="1" applyBorder="1"/>
    <xf numFmtId="0" fontId="25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2" borderId="3" xfId="1" applyFont="1" applyFill="1" applyBorder="1" applyAlignment="1" applyProtection="1">
      <alignment horizontal="center" vertical="center" textRotation="90" wrapText="1"/>
      <protection locked="0"/>
    </xf>
    <xf numFmtId="0" fontId="7" fillId="2" borderId="5" xfId="1" applyFont="1" applyFill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textRotation="90" wrapText="1"/>
      <protection locked="0"/>
    </xf>
    <xf numFmtId="0" fontId="7" fillId="2" borderId="5" xfId="1" applyFont="1" applyFill="1" applyBorder="1" applyAlignment="1" applyProtection="1">
      <alignment horizontal="center" textRotation="90" wrapText="1"/>
      <protection locked="0"/>
    </xf>
    <xf numFmtId="0" fontId="7" fillId="2" borderId="4" xfId="2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2" xfId="0" applyFont="1" applyBorder="1" applyAlignment="1">
      <alignment horizontal="left"/>
    </xf>
    <xf numFmtId="0" fontId="20" fillId="2" borderId="3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0" fontId="20" fillId="2" borderId="3" xfId="2" applyFont="1" applyFill="1" applyBorder="1" applyAlignment="1" applyProtection="1">
      <alignment horizontal="center" vertical="center" wrapText="1"/>
      <protection locked="0"/>
    </xf>
    <xf numFmtId="0" fontId="20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textRotation="90"/>
      <protection locked="0"/>
    </xf>
    <xf numFmtId="0" fontId="7" fillId="2" borderId="6" xfId="1" applyFont="1" applyFill="1" applyBorder="1" applyAlignment="1" applyProtection="1">
      <alignment horizontal="center" vertical="center" textRotation="90"/>
      <protection locked="0"/>
    </xf>
    <xf numFmtId="0" fontId="9" fillId="0" borderId="2" xfId="0" applyFont="1" applyBorder="1" applyAlignment="1">
      <alignment horizontal="center"/>
    </xf>
    <xf numFmtId="0" fontId="19" fillId="2" borderId="3" xfId="1" applyFont="1" applyFill="1" applyBorder="1" applyAlignment="1" applyProtection="1">
      <alignment horizontal="center" vertical="center" textRotation="90" wrapText="1"/>
      <protection locked="0"/>
    </xf>
    <xf numFmtId="0" fontId="19" fillId="2" borderId="5" xfId="1" applyFont="1" applyFill="1" applyBorder="1" applyAlignment="1" applyProtection="1">
      <alignment horizontal="center" vertical="center" textRotation="90" wrapText="1"/>
      <protection locked="0"/>
    </xf>
    <xf numFmtId="0" fontId="20" fillId="2" borderId="4" xfId="2" applyFont="1" applyFill="1" applyBorder="1" applyAlignment="1" applyProtection="1">
      <alignment horizontal="center" vertical="center"/>
      <protection locked="0"/>
    </xf>
    <xf numFmtId="0" fontId="19" fillId="2" borderId="3" xfId="1" applyFont="1" applyFill="1" applyBorder="1" applyAlignment="1" applyProtection="1">
      <alignment horizontal="center" vertical="center" wrapText="1"/>
      <protection locked="0"/>
    </xf>
    <xf numFmtId="0" fontId="19" fillId="2" borderId="5" xfId="1" applyFont="1" applyFill="1" applyBorder="1" applyAlignment="1" applyProtection="1">
      <alignment horizontal="center" vertical="center" wrapText="1"/>
      <protection locked="0"/>
    </xf>
    <xf numFmtId="0" fontId="20" fillId="2" borderId="3" xfId="2" applyFont="1" applyFill="1" applyBorder="1" applyAlignment="1" applyProtection="1">
      <alignment horizontal="center" vertical="center" textRotation="90"/>
      <protection locked="0"/>
    </xf>
    <xf numFmtId="0" fontId="20" fillId="2" borderId="6" xfId="2" applyFont="1" applyFill="1" applyBorder="1" applyAlignment="1" applyProtection="1">
      <alignment horizontal="center" vertical="center" textRotation="90"/>
      <protection locked="0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A10" workbookViewId="0">
      <selection activeCell="T18" sqref="T18"/>
    </sheetView>
  </sheetViews>
  <sheetFormatPr defaultRowHeight="15"/>
  <cols>
    <col min="1" max="1" width="3.5703125" customWidth="1"/>
    <col min="2" max="2" width="16.5703125" customWidth="1"/>
    <col min="3" max="3" width="4.140625" customWidth="1"/>
    <col min="4" max="4" width="34.42578125" customWidth="1"/>
    <col min="5" max="5" width="11.140625" customWidth="1"/>
    <col min="6" max="6" width="10.5703125" customWidth="1"/>
    <col min="7" max="7" width="5.28515625" customWidth="1"/>
    <col min="8" max="8" width="6" customWidth="1"/>
    <col min="9" max="9" width="2.42578125" customWidth="1"/>
    <col min="10" max="10" width="5.140625" customWidth="1"/>
    <col min="11" max="11" width="6" customWidth="1"/>
    <col min="12" max="12" width="2.42578125" customWidth="1"/>
    <col min="13" max="13" width="5" customWidth="1"/>
    <col min="14" max="14" width="6" customWidth="1"/>
    <col min="15" max="15" width="2.42578125" customWidth="1"/>
    <col min="16" max="16" width="2.7109375" customWidth="1"/>
    <col min="17" max="18" width="6" customWidth="1"/>
  </cols>
  <sheetData>
    <row r="1" spans="1:18" ht="18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>
      <c r="A5" s="65" t="s">
        <v>172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>
      <c r="A6" s="11" t="s">
        <v>1</v>
      </c>
      <c r="B6" s="11"/>
      <c r="C6" s="10"/>
      <c r="D6" s="1"/>
      <c r="E6" s="3"/>
      <c r="Q6" s="61" t="s">
        <v>160</v>
      </c>
      <c r="R6" s="61"/>
    </row>
    <row r="7" spans="1:18" ht="15" customHeight="1">
      <c r="A7" s="59" t="s">
        <v>10</v>
      </c>
      <c r="B7" s="54" t="s">
        <v>2</v>
      </c>
      <c r="C7" s="59" t="s">
        <v>3</v>
      </c>
      <c r="D7" s="54" t="s">
        <v>4</v>
      </c>
      <c r="E7" s="54" t="s">
        <v>5</v>
      </c>
      <c r="F7" s="54" t="s">
        <v>6</v>
      </c>
      <c r="G7" s="71" t="s">
        <v>11</v>
      </c>
      <c r="H7" s="71"/>
      <c r="I7" s="71"/>
      <c r="J7" s="71" t="s">
        <v>12</v>
      </c>
      <c r="K7" s="71"/>
      <c r="L7" s="71"/>
      <c r="M7" s="71" t="s">
        <v>49</v>
      </c>
      <c r="N7" s="71"/>
      <c r="O7" s="71"/>
      <c r="P7" s="69" t="s">
        <v>14</v>
      </c>
      <c r="Q7" s="59" t="s">
        <v>15</v>
      </c>
      <c r="R7" s="72" t="s">
        <v>16</v>
      </c>
    </row>
    <row r="8" spans="1:18" ht="27.75" customHeight="1">
      <c r="A8" s="60"/>
      <c r="B8" s="55"/>
      <c r="C8" s="60"/>
      <c r="D8" s="55"/>
      <c r="E8" s="55"/>
      <c r="F8" s="55"/>
      <c r="G8" s="4" t="s">
        <v>17</v>
      </c>
      <c r="H8" s="5" t="s">
        <v>18</v>
      </c>
      <c r="I8" s="6" t="s">
        <v>10</v>
      </c>
      <c r="J8" s="4" t="s">
        <v>17</v>
      </c>
      <c r="K8" s="5" t="s">
        <v>18</v>
      </c>
      <c r="L8" s="6" t="s">
        <v>10</v>
      </c>
      <c r="M8" s="4" t="s">
        <v>17</v>
      </c>
      <c r="N8" s="5" t="s">
        <v>18</v>
      </c>
      <c r="O8" s="6" t="s">
        <v>10</v>
      </c>
      <c r="P8" s="70"/>
      <c r="Q8" s="60"/>
      <c r="R8" s="73"/>
    </row>
    <row r="9" spans="1:18" ht="24" customHeight="1">
      <c r="A9" s="2">
        <f t="shared" ref="A9:A16" si="0">RANK(Q9,Q$9:Q$40,0)</f>
        <v>1</v>
      </c>
      <c r="B9" s="18" t="s">
        <v>135</v>
      </c>
      <c r="C9" s="26">
        <v>2</v>
      </c>
      <c r="D9" s="20" t="s">
        <v>151</v>
      </c>
      <c r="E9" s="26" t="s">
        <v>8</v>
      </c>
      <c r="F9" s="27" t="s">
        <v>43</v>
      </c>
      <c r="G9" s="31">
        <v>195.5</v>
      </c>
      <c r="H9" s="9">
        <f t="shared" ref="H9:H38" si="1">G9/2.9</f>
        <v>67.413793103448285</v>
      </c>
      <c r="I9" s="8">
        <f t="shared" ref="I9:I38" si="2">RANK(G9,G$9:G$40,0)</f>
        <v>1</v>
      </c>
      <c r="J9" s="31">
        <v>194</v>
      </c>
      <c r="K9" s="9">
        <f t="shared" ref="K9:K38" si="3">J9/2.9</f>
        <v>66.896551724137936</v>
      </c>
      <c r="L9" s="8">
        <f t="shared" ref="L9:L38" si="4">RANK(J9,J$9:J$40,0)</f>
        <v>2</v>
      </c>
      <c r="M9" s="31">
        <v>198</v>
      </c>
      <c r="N9" s="9">
        <f t="shared" ref="N9:N38" si="5">M9/2.9</f>
        <v>68.275862068965523</v>
      </c>
      <c r="O9" s="8">
        <f t="shared" ref="O9:O38" si="6">RANK(M9,M$9:M$40,0)</f>
        <v>1</v>
      </c>
      <c r="P9" s="8"/>
      <c r="Q9" s="31">
        <f t="shared" ref="Q9:Q38" si="7">G9+J9+M9</f>
        <v>587.5</v>
      </c>
      <c r="R9" s="9">
        <f t="shared" ref="R9:R38" si="8">Q9/8.7</f>
        <v>67.52873563218391</v>
      </c>
    </row>
    <row r="10" spans="1:18" ht="24" customHeight="1">
      <c r="A10" s="2">
        <f t="shared" si="0"/>
        <v>2</v>
      </c>
      <c r="B10" s="20" t="s">
        <v>129</v>
      </c>
      <c r="C10" s="26">
        <v>2</v>
      </c>
      <c r="D10" s="20" t="s">
        <v>144</v>
      </c>
      <c r="E10" s="27" t="s">
        <v>8</v>
      </c>
      <c r="F10" s="27" t="s">
        <v>43</v>
      </c>
      <c r="G10" s="31">
        <v>190.5</v>
      </c>
      <c r="H10" s="9">
        <f t="shared" si="1"/>
        <v>65.689655172413794</v>
      </c>
      <c r="I10" s="8">
        <f t="shared" si="2"/>
        <v>7</v>
      </c>
      <c r="J10" s="31">
        <v>196</v>
      </c>
      <c r="K10" s="9">
        <f t="shared" si="3"/>
        <v>67.58620689655173</v>
      </c>
      <c r="L10" s="8">
        <f t="shared" si="4"/>
        <v>1</v>
      </c>
      <c r="M10" s="31">
        <v>188.5</v>
      </c>
      <c r="N10" s="9">
        <f t="shared" si="5"/>
        <v>65</v>
      </c>
      <c r="O10" s="8">
        <f t="shared" si="6"/>
        <v>2</v>
      </c>
      <c r="P10" s="8"/>
      <c r="Q10" s="31">
        <f t="shared" si="7"/>
        <v>575</v>
      </c>
      <c r="R10" s="9">
        <f t="shared" si="8"/>
        <v>66.091954022988517</v>
      </c>
    </row>
    <row r="11" spans="1:18" ht="24" customHeight="1">
      <c r="A11" s="2">
        <f t="shared" si="0"/>
        <v>3</v>
      </c>
      <c r="B11" s="19" t="s">
        <v>37</v>
      </c>
      <c r="C11" s="43" t="s">
        <v>7</v>
      </c>
      <c r="D11" s="25" t="s">
        <v>72</v>
      </c>
      <c r="E11" s="27" t="s">
        <v>77</v>
      </c>
      <c r="F11" s="27" t="s">
        <v>80</v>
      </c>
      <c r="G11" s="31">
        <v>192</v>
      </c>
      <c r="H11" s="9">
        <f t="shared" si="1"/>
        <v>66.206896551724142</v>
      </c>
      <c r="I11" s="8">
        <f t="shared" si="2"/>
        <v>5</v>
      </c>
      <c r="J11" s="31">
        <v>192</v>
      </c>
      <c r="K11" s="9">
        <f t="shared" si="3"/>
        <v>66.206896551724142</v>
      </c>
      <c r="L11" s="8">
        <f t="shared" si="4"/>
        <v>4</v>
      </c>
      <c r="M11" s="31">
        <v>188</v>
      </c>
      <c r="N11" s="9">
        <f t="shared" si="5"/>
        <v>64.827586206896555</v>
      </c>
      <c r="O11" s="8">
        <f t="shared" si="6"/>
        <v>3</v>
      </c>
      <c r="P11" s="8"/>
      <c r="Q11" s="31">
        <f t="shared" si="7"/>
        <v>572</v>
      </c>
      <c r="R11" s="9">
        <f t="shared" si="8"/>
        <v>65.747126436781613</v>
      </c>
    </row>
    <row r="12" spans="1:18" ht="24" customHeight="1">
      <c r="A12" s="2">
        <f t="shared" si="0"/>
        <v>4</v>
      </c>
      <c r="B12" s="19" t="s">
        <v>71</v>
      </c>
      <c r="C12" s="43" t="s">
        <v>7</v>
      </c>
      <c r="D12" s="25" t="s">
        <v>74</v>
      </c>
      <c r="E12" s="27" t="s">
        <v>78</v>
      </c>
      <c r="F12" s="27" t="s">
        <v>80</v>
      </c>
      <c r="G12" s="31">
        <v>187.5</v>
      </c>
      <c r="H12" s="9">
        <f t="shared" si="1"/>
        <v>64.65517241379311</v>
      </c>
      <c r="I12" s="8">
        <f t="shared" si="2"/>
        <v>10</v>
      </c>
      <c r="J12" s="31">
        <v>193.5</v>
      </c>
      <c r="K12" s="9">
        <f t="shared" si="3"/>
        <v>66.724137931034491</v>
      </c>
      <c r="L12" s="8">
        <f t="shared" si="4"/>
        <v>3</v>
      </c>
      <c r="M12" s="31">
        <v>187</v>
      </c>
      <c r="N12" s="9">
        <f t="shared" si="5"/>
        <v>64.482758620689651</v>
      </c>
      <c r="O12" s="8">
        <f t="shared" si="6"/>
        <v>5</v>
      </c>
      <c r="P12" s="8"/>
      <c r="Q12" s="31">
        <f t="shared" si="7"/>
        <v>568</v>
      </c>
      <c r="R12" s="9">
        <f t="shared" si="8"/>
        <v>65.287356321839084</v>
      </c>
    </row>
    <row r="13" spans="1:18" ht="24" customHeight="1">
      <c r="A13" s="2">
        <f t="shared" si="0"/>
        <v>5</v>
      </c>
      <c r="B13" s="20" t="s">
        <v>84</v>
      </c>
      <c r="C13" s="26">
        <v>2</v>
      </c>
      <c r="D13" s="20" t="s">
        <v>39</v>
      </c>
      <c r="E13" s="29" t="s">
        <v>41</v>
      </c>
      <c r="F13" s="27" t="s">
        <v>43</v>
      </c>
      <c r="G13" s="31">
        <v>194</v>
      </c>
      <c r="H13" s="9">
        <f t="shared" si="1"/>
        <v>66.896551724137936</v>
      </c>
      <c r="I13" s="8">
        <f t="shared" si="2"/>
        <v>4</v>
      </c>
      <c r="J13" s="31">
        <v>190.5</v>
      </c>
      <c r="K13" s="9">
        <f t="shared" si="3"/>
        <v>65.689655172413794</v>
      </c>
      <c r="L13" s="8">
        <f t="shared" si="4"/>
        <v>5</v>
      </c>
      <c r="M13" s="31">
        <v>182</v>
      </c>
      <c r="N13" s="9">
        <f t="shared" si="5"/>
        <v>62.758620689655174</v>
      </c>
      <c r="O13" s="8">
        <f t="shared" si="6"/>
        <v>12</v>
      </c>
      <c r="P13" s="8"/>
      <c r="Q13" s="31">
        <f t="shared" si="7"/>
        <v>566.5</v>
      </c>
      <c r="R13" s="9">
        <f t="shared" si="8"/>
        <v>65.114942528735639</v>
      </c>
    </row>
    <row r="14" spans="1:18" ht="24" customHeight="1">
      <c r="A14" s="2">
        <f t="shared" si="0"/>
        <v>6</v>
      </c>
      <c r="B14" s="19" t="s">
        <v>70</v>
      </c>
      <c r="C14" s="43">
        <v>3</v>
      </c>
      <c r="D14" s="25" t="s">
        <v>73</v>
      </c>
      <c r="E14" s="27" t="s">
        <v>78</v>
      </c>
      <c r="F14" s="27" t="s">
        <v>80</v>
      </c>
      <c r="G14" s="31">
        <v>189.5</v>
      </c>
      <c r="H14" s="9">
        <f t="shared" si="1"/>
        <v>65.344827586206904</v>
      </c>
      <c r="I14" s="8">
        <f t="shared" si="2"/>
        <v>8</v>
      </c>
      <c r="J14" s="31">
        <v>189</v>
      </c>
      <c r="K14" s="9">
        <f t="shared" si="3"/>
        <v>65.172413793103445</v>
      </c>
      <c r="L14" s="8">
        <f t="shared" si="4"/>
        <v>7</v>
      </c>
      <c r="M14" s="31">
        <v>186.5</v>
      </c>
      <c r="N14" s="9">
        <f t="shared" si="5"/>
        <v>64.310344827586206</v>
      </c>
      <c r="O14" s="8">
        <f t="shared" si="6"/>
        <v>7</v>
      </c>
      <c r="P14" s="8"/>
      <c r="Q14" s="31">
        <f t="shared" si="7"/>
        <v>565</v>
      </c>
      <c r="R14" s="9">
        <f t="shared" si="8"/>
        <v>64.942528735632195</v>
      </c>
    </row>
    <row r="15" spans="1:18" ht="24" customHeight="1">
      <c r="A15" s="2">
        <f t="shared" si="0"/>
        <v>7</v>
      </c>
      <c r="B15" s="22" t="s">
        <v>85</v>
      </c>
      <c r="C15" s="26">
        <v>2</v>
      </c>
      <c r="D15" s="22" t="s">
        <v>89</v>
      </c>
      <c r="E15" s="26" t="s">
        <v>92</v>
      </c>
      <c r="F15" s="27" t="s">
        <v>43</v>
      </c>
      <c r="G15" s="31">
        <v>189.5</v>
      </c>
      <c r="H15" s="9">
        <f t="shared" si="1"/>
        <v>65.344827586206904</v>
      </c>
      <c r="I15" s="8">
        <f t="shared" si="2"/>
        <v>8</v>
      </c>
      <c r="J15" s="31">
        <v>188</v>
      </c>
      <c r="K15" s="9">
        <f t="shared" si="3"/>
        <v>64.827586206896555</v>
      </c>
      <c r="L15" s="8">
        <f t="shared" si="4"/>
        <v>8</v>
      </c>
      <c r="M15" s="31">
        <v>185.5</v>
      </c>
      <c r="N15" s="9">
        <f t="shared" si="5"/>
        <v>63.96551724137931</v>
      </c>
      <c r="O15" s="8">
        <f t="shared" si="6"/>
        <v>8</v>
      </c>
      <c r="P15" s="8"/>
      <c r="Q15" s="31">
        <f t="shared" si="7"/>
        <v>563</v>
      </c>
      <c r="R15" s="9">
        <f t="shared" si="8"/>
        <v>64.71264367816093</v>
      </c>
    </row>
    <row r="16" spans="1:18" ht="24" customHeight="1">
      <c r="A16" s="2">
        <f t="shared" si="0"/>
        <v>8</v>
      </c>
      <c r="B16" s="22" t="s">
        <v>138</v>
      </c>
      <c r="C16" s="26" t="s">
        <v>7</v>
      </c>
      <c r="D16" s="22" t="s">
        <v>153</v>
      </c>
      <c r="E16" s="26" t="s">
        <v>8</v>
      </c>
      <c r="F16" s="27" t="s">
        <v>43</v>
      </c>
      <c r="G16" s="31">
        <v>185</v>
      </c>
      <c r="H16" s="9">
        <f t="shared" si="1"/>
        <v>63.793103448275865</v>
      </c>
      <c r="I16" s="8">
        <f t="shared" si="2"/>
        <v>16</v>
      </c>
      <c r="J16" s="31">
        <v>190</v>
      </c>
      <c r="K16" s="9">
        <f t="shared" si="3"/>
        <v>65.517241379310349</v>
      </c>
      <c r="L16" s="8">
        <f t="shared" si="4"/>
        <v>6</v>
      </c>
      <c r="M16" s="31">
        <v>187</v>
      </c>
      <c r="N16" s="9">
        <f t="shared" si="5"/>
        <v>64.482758620689651</v>
      </c>
      <c r="O16" s="8">
        <f t="shared" si="6"/>
        <v>5</v>
      </c>
      <c r="P16" s="8"/>
      <c r="Q16" s="31">
        <f t="shared" si="7"/>
        <v>562</v>
      </c>
      <c r="R16" s="9">
        <f t="shared" si="8"/>
        <v>64.597701149425291</v>
      </c>
    </row>
    <row r="17" spans="1:18" ht="24" customHeight="1">
      <c r="A17" s="2" t="s">
        <v>123</v>
      </c>
      <c r="B17" s="20" t="s">
        <v>81</v>
      </c>
      <c r="C17" s="26" t="s">
        <v>7</v>
      </c>
      <c r="D17" s="20" t="s">
        <v>47</v>
      </c>
      <c r="E17" s="29" t="s">
        <v>48</v>
      </c>
      <c r="F17" s="27" t="s">
        <v>43</v>
      </c>
      <c r="G17" s="31">
        <v>194.5</v>
      </c>
      <c r="H17" s="9">
        <f t="shared" si="1"/>
        <v>67.068965517241381</v>
      </c>
      <c r="I17" s="8">
        <f t="shared" si="2"/>
        <v>3</v>
      </c>
      <c r="J17" s="31">
        <v>184.5</v>
      </c>
      <c r="K17" s="9">
        <f t="shared" si="3"/>
        <v>63.620689655172413</v>
      </c>
      <c r="L17" s="8">
        <f t="shared" si="4"/>
        <v>10</v>
      </c>
      <c r="M17" s="31">
        <v>182</v>
      </c>
      <c r="N17" s="9">
        <f t="shared" si="5"/>
        <v>62.758620689655174</v>
      </c>
      <c r="O17" s="8">
        <f t="shared" si="6"/>
        <v>12</v>
      </c>
      <c r="P17" s="8"/>
      <c r="Q17" s="31">
        <f t="shared" si="7"/>
        <v>561</v>
      </c>
      <c r="R17" s="9">
        <f t="shared" si="8"/>
        <v>64.482758620689665</v>
      </c>
    </row>
    <row r="18" spans="1:18" ht="24" customHeight="1">
      <c r="A18" s="2">
        <f>RANK(Q18,Q$9:Q$40,0)</f>
        <v>9</v>
      </c>
      <c r="B18" s="20" t="s">
        <v>130</v>
      </c>
      <c r="C18" s="26">
        <v>3</v>
      </c>
      <c r="D18" s="20" t="s">
        <v>145</v>
      </c>
      <c r="E18" s="27" t="s">
        <v>8</v>
      </c>
      <c r="F18" s="27" t="s">
        <v>43</v>
      </c>
      <c r="G18" s="31">
        <v>187.5</v>
      </c>
      <c r="H18" s="9">
        <f t="shared" si="1"/>
        <v>64.65517241379311</v>
      </c>
      <c r="I18" s="8">
        <f t="shared" si="2"/>
        <v>10</v>
      </c>
      <c r="J18" s="31">
        <v>186</v>
      </c>
      <c r="K18" s="9">
        <f t="shared" si="3"/>
        <v>64.137931034482762</v>
      </c>
      <c r="L18" s="8">
        <f t="shared" si="4"/>
        <v>9</v>
      </c>
      <c r="M18" s="31">
        <v>187.5</v>
      </c>
      <c r="N18" s="9">
        <f t="shared" si="5"/>
        <v>64.65517241379311</v>
      </c>
      <c r="O18" s="8">
        <f t="shared" si="6"/>
        <v>4</v>
      </c>
      <c r="P18" s="8"/>
      <c r="Q18" s="31">
        <f t="shared" si="7"/>
        <v>561</v>
      </c>
      <c r="R18" s="9">
        <f t="shared" si="8"/>
        <v>64.482758620689665</v>
      </c>
    </row>
    <row r="19" spans="1:18" ht="24" customHeight="1">
      <c r="A19" s="2">
        <v>10</v>
      </c>
      <c r="B19" s="20" t="s">
        <v>128</v>
      </c>
      <c r="C19" s="26">
        <v>3</v>
      </c>
      <c r="D19" s="20" t="s">
        <v>142</v>
      </c>
      <c r="E19" s="27" t="s">
        <v>8</v>
      </c>
      <c r="F19" s="27" t="s">
        <v>43</v>
      </c>
      <c r="G19" s="31">
        <v>187.5</v>
      </c>
      <c r="H19" s="9">
        <f t="shared" si="1"/>
        <v>64.65517241379311</v>
      </c>
      <c r="I19" s="8">
        <f t="shared" si="2"/>
        <v>10</v>
      </c>
      <c r="J19" s="31">
        <v>183</v>
      </c>
      <c r="K19" s="9">
        <f t="shared" si="3"/>
        <v>63.103448275862071</v>
      </c>
      <c r="L19" s="8">
        <f t="shared" si="4"/>
        <v>11</v>
      </c>
      <c r="M19" s="31">
        <v>183.5</v>
      </c>
      <c r="N19" s="9">
        <f t="shared" si="5"/>
        <v>63.275862068965516</v>
      </c>
      <c r="O19" s="8">
        <f t="shared" si="6"/>
        <v>9</v>
      </c>
      <c r="P19" s="8"/>
      <c r="Q19" s="31">
        <f t="shared" si="7"/>
        <v>554</v>
      </c>
      <c r="R19" s="9">
        <f t="shared" si="8"/>
        <v>63.678160919540232</v>
      </c>
    </row>
    <row r="20" spans="1:18" ht="24" customHeight="1">
      <c r="A20" s="2">
        <v>11</v>
      </c>
      <c r="B20" s="20" t="s">
        <v>131</v>
      </c>
      <c r="C20" s="26">
        <v>3</v>
      </c>
      <c r="D20" s="20" t="s">
        <v>146</v>
      </c>
      <c r="E20" s="27" t="s">
        <v>8</v>
      </c>
      <c r="F20" s="27" t="s">
        <v>43</v>
      </c>
      <c r="G20" s="31">
        <v>195.5</v>
      </c>
      <c r="H20" s="9">
        <f t="shared" si="1"/>
        <v>67.413793103448285</v>
      </c>
      <c r="I20" s="8">
        <f t="shared" si="2"/>
        <v>1</v>
      </c>
      <c r="J20" s="31">
        <v>176</v>
      </c>
      <c r="K20" s="9">
        <f t="shared" si="3"/>
        <v>60.689655172413794</v>
      </c>
      <c r="L20" s="8">
        <f t="shared" si="4"/>
        <v>24</v>
      </c>
      <c r="M20" s="31">
        <v>178</v>
      </c>
      <c r="N20" s="9">
        <f t="shared" si="5"/>
        <v>61.379310344827587</v>
      </c>
      <c r="O20" s="8">
        <f t="shared" si="6"/>
        <v>22</v>
      </c>
      <c r="P20" s="8"/>
      <c r="Q20" s="31">
        <f t="shared" si="7"/>
        <v>549.5</v>
      </c>
      <c r="R20" s="9">
        <f t="shared" si="8"/>
        <v>63.160919540229891</v>
      </c>
    </row>
    <row r="21" spans="1:18" ht="24" customHeight="1">
      <c r="A21" s="2">
        <v>12</v>
      </c>
      <c r="B21" s="17" t="s">
        <v>60</v>
      </c>
      <c r="C21" s="23">
        <v>2</v>
      </c>
      <c r="D21" s="17" t="s">
        <v>149</v>
      </c>
      <c r="E21" s="27" t="s">
        <v>66</v>
      </c>
      <c r="F21" s="27" t="s">
        <v>68</v>
      </c>
      <c r="G21" s="31">
        <v>191</v>
      </c>
      <c r="H21" s="9">
        <f t="shared" si="1"/>
        <v>65.862068965517238</v>
      </c>
      <c r="I21" s="8">
        <f t="shared" si="2"/>
        <v>6</v>
      </c>
      <c r="J21" s="31">
        <v>176.5</v>
      </c>
      <c r="K21" s="9">
        <f t="shared" si="3"/>
        <v>60.862068965517246</v>
      </c>
      <c r="L21" s="8">
        <f t="shared" si="4"/>
        <v>22</v>
      </c>
      <c r="M21" s="31">
        <v>181</v>
      </c>
      <c r="N21" s="9">
        <f t="shared" si="5"/>
        <v>62.413793103448278</v>
      </c>
      <c r="O21" s="8">
        <f t="shared" si="6"/>
        <v>15</v>
      </c>
      <c r="P21" s="8"/>
      <c r="Q21" s="31">
        <f t="shared" si="7"/>
        <v>548.5</v>
      </c>
      <c r="R21" s="9">
        <f t="shared" si="8"/>
        <v>63.045977011494259</v>
      </c>
    </row>
    <row r="22" spans="1:18" ht="24" customHeight="1">
      <c r="A22" s="2">
        <v>13</v>
      </c>
      <c r="B22" s="17" t="s">
        <v>61</v>
      </c>
      <c r="C22" s="23">
        <v>2</v>
      </c>
      <c r="D22" s="17" t="s">
        <v>38</v>
      </c>
      <c r="E22" s="27" t="s">
        <v>40</v>
      </c>
      <c r="F22" s="27" t="s">
        <v>42</v>
      </c>
      <c r="G22" s="31">
        <v>186</v>
      </c>
      <c r="H22" s="9">
        <f t="shared" si="1"/>
        <v>64.137931034482762</v>
      </c>
      <c r="I22" s="8">
        <f t="shared" si="2"/>
        <v>13</v>
      </c>
      <c r="J22" s="31">
        <v>182</v>
      </c>
      <c r="K22" s="9">
        <f t="shared" si="3"/>
        <v>62.758620689655174</v>
      </c>
      <c r="L22" s="8">
        <f t="shared" si="4"/>
        <v>13</v>
      </c>
      <c r="M22" s="31">
        <v>179.5</v>
      </c>
      <c r="N22" s="9">
        <f t="shared" si="5"/>
        <v>61.896551724137936</v>
      </c>
      <c r="O22" s="8">
        <f t="shared" si="6"/>
        <v>19</v>
      </c>
      <c r="P22" s="8"/>
      <c r="Q22" s="31">
        <f t="shared" si="7"/>
        <v>547.5</v>
      </c>
      <c r="R22" s="9">
        <f t="shared" si="8"/>
        <v>62.931034482758626</v>
      </c>
    </row>
    <row r="23" spans="1:18" ht="24" customHeight="1">
      <c r="A23" s="2">
        <v>14</v>
      </c>
      <c r="B23" s="17" t="s">
        <v>60</v>
      </c>
      <c r="C23" s="23">
        <v>3</v>
      </c>
      <c r="D23" s="17" t="s">
        <v>63</v>
      </c>
      <c r="E23" s="27" t="s">
        <v>66</v>
      </c>
      <c r="F23" s="27" t="s">
        <v>68</v>
      </c>
      <c r="G23" s="31">
        <v>185.5</v>
      </c>
      <c r="H23" s="9">
        <f t="shared" si="1"/>
        <v>63.96551724137931</v>
      </c>
      <c r="I23" s="8">
        <f t="shared" si="2"/>
        <v>14</v>
      </c>
      <c r="J23" s="31">
        <v>177.5</v>
      </c>
      <c r="K23" s="9">
        <f t="shared" si="3"/>
        <v>61.206896551724142</v>
      </c>
      <c r="L23" s="8">
        <f t="shared" si="4"/>
        <v>19</v>
      </c>
      <c r="M23" s="31">
        <v>183</v>
      </c>
      <c r="N23" s="9">
        <f t="shared" si="5"/>
        <v>63.103448275862071</v>
      </c>
      <c r="O23" s="8">
        <f t="shared" si="6"/>
        <v>11</v>
      </c>
      <c r="P23" s="8"/>
      <c r="Q23" s="31">
        <f t="shared" si="7"/>
        <v>546</v>
      </c>
      <c r="R23" s="9">
        <f t="shared" si="8"/>
        <v>62.758620689655174</v>
      </c>
    </row>
    <row r="24" spans="1:18" ht="24" customHeight="1">
      <c r="A24" s="2">
        <v>15</v>
      </c>
      <c r="B24" s="20" t="s">
        <v>127</v>
      </c>
      <c r="C24" s="26">
        <v>3</v>
      </c>
      <c r="D24" s="20" t="s">
        <v>141</v>
      </c>
      <c r="E24" s="26" t="s">
        <v>8</v>
      </c>
      <c r="F24" s="27" t="s">
        <v>43</v>
      </c>
      <c r="G24" s="31">
        <v>183.5</v>
      </c>
      <c r="H24" s="9">
        <f t="shared" si="1"/>
        <v>63.275862068965516</v>
      </c>
      <c r="I24" s="8">
        <f t="shared" si="2"/>
        <v>18</v>
      </c>
      <c r="J24" s="31">
        <v>176.5</v>
      </c>
      <c r="K24" s="9">
        <f t="shared" si="3"/>
        <v>60.862068965517246</v>
      </c>
      <c r="L24" s="8">
        <f t="shared" si="4"/>
        <v>22</v>
      </c>
      <c r="M24" s="31">
        <v>183.5</v>
      </c>
      <c r="N24" s="9">
        <f t="shared" si="5"/>
        <v>63.275862068965516</v>
      </c>
      <c r="O24" s="8">
        <f t="shared" si="6"/>
        <v>9</v>
      </c>
      <c r="P24" s="8"/>
      <c r="Q24" s="31">
        <f t="shared" si="7"/>
        <v>543.5</v>
      </c>
      <c r="R24" s="9">
        <f t="shared" si="8"/>
        <v>62.471264367816097</v>
      </c>
    </row>
    <row r="25" spans="1:18" ht="24" customHeight="1">
      <c r="A25" s="2">
        <v>16</v>
      </c>
      <c r="B25" s="20" t="s">
        <v>62</v>
      </c>
      <c r="C25" s="24" t="s">
        <v>7</v>
      </c>
      <c r="D25" s="17" t="s">
        <v>148</v>
      </c>
      <c r="E25" s="27" t="s">
        <v>40</v>
      </c>
      <c r="F25" s="28" t="s">
        <v>42</v>
      </c>
      <c r="G25" s="31">
        <v>181.5</v>
      </c>
      <c r="H25" s="9">
        <f t="shared" si="1"/>
        <v>62.58620689655173</v>
      </c>
      <c r="I25" s="8">
        <f t="shared" si="2"/>
        <v>21</v>
      </c>
      <c r="J25" s="31">
        <v>182.5</v>
      </c>
      <c r="K25" s="9">
        <f t="shared" si="3"/>
        <v>62.931034482758619</v>
      </c>
      <c r="L25" s="8">
        <f t="shared" si="4"/>
        <v>12</v>
      </c>
      <c r="M25" s="31">
        <v>177.5</v>
      </c>
      <c r="N25" s="9">
        <f t="shared" si="5"/>
        <v>61.206896551724142</v>
      </c>
      <c r="O25" s="8">
        <f t="shared" si="6"/>
        <v>24</v>
      </c>
      <c r="P25" s="8"/>
      <c r="Q25" s="31">
        <f t="shared" si="7"/>
        <v>541.5</v>
      </c>
      <c r="R25" s="9">
        <f t="shared" si="8"/>
        <v>62.241379310344833</v>
      </c>
    </row>
    <row r="26" spans="1:18" ht="24" customHeight="1">
      <c r="A26" s="2">
        <v>17</v>
      </c>
      <c r="B26" s="20" t="s">
        <v>159</v>
      </c>
      <c r="C26" s="7">
        <v>2</v>
      </c>
      <c r="D26" s="42" t="s">
        <v>125</v>
      </c>
      <c r="E26" s="29" t="s">
        <v>67</v>
      </c>
      <c r="F26" s="27" t="s">
        <v>43</v>
      </c>
      <c r="G26" s="31">
        <v>182.5</v>
      </c>
      <c r="H26" s="9">
        <f t="shared" si="1"/>
        <v>62.931034482758619</v>
      </c>
      <c r="I26" s="8">
        <f t="shared" si="2"/>
        <v>20</v>
      </c>
      <c r="J26" s="31">
        <v>180</v>
      </c>
      <c r="K26" s="9">
        <f t="shared" si="3"/>
        <v>62.068965517241381</v>
      </c>
      <c r="L26" s="8">
        <f t="shared" si="4"/>
        <v>17</v>
      </c>
      <c r="M26" s="31">
        <v>178.5</v>
      </c>
      <c r="N26" s="9">
        <f t="shared" si="5"/>
        <v>61.551724137931039</v>
      </c>
      <c r="O26" s="8">
        <f t="shared" si="6"/>
        <v>20</v>
      </c>
      <c r="P26" s="8"/>
      <c r="Q26" s="31">
        <f t="shared" si="7"/>
        <v>541</v>
      </c>
      <c r="R26" s="9">
        <f t="shared" si="8"/>
        <v>62.183908045977013</v>
      </c>
    </row>
    <row r="27" spans="1:18" ht="24" customHeight="1">
      <c r="A27" s="2">
        <v>17</v>
      </c>
      <c r="B27" s="19" t="s">
        <v>132</v>
      </c>
      <c r="C27" s="26">
        <v>2</v>
      </c>
      <c r="D27" s="19" t="s">
        <v>147</v>
      </c>
      <c r="E27" s="27" t="s">
        <v>67</v>
      </c>
      <c r="F27" s="27" t="s">
        <v>43</v>
      </c>
      <c r="G27" s="31">
        <v>179</v>
      </c>
      <c r="H27" s="9">
        <f t="shared" si="1"/>
        <v>61.724137931034484</v>
      </c>
      <c r="I27" s="8">
        <f t="shared" si="2"/>
        <v>24</v>
      </c>
      <c r="J27" s="31">
        <v>181</v>
      </c>
      <c r="K27" s="9">
        <f t="shared" si="3"/>
        <v>62.413793103448278</v>
      </c>
      <c r="L27" s="8">
        <f t="shared" si="4"/>
        <v>16</v>
      </c>
      <c r="M27" s="31">
        <v>181</v>
      </c>
      <c r="N27" s="9">
        <f t="shared" si="5"/>
        <v>62.413793103448278</v>
      </c>
      <c r="O27" s="8">
        <f t="shared" si="6"/>
        <v>15</v>
      </c>
      <c r="P27" s="8"/>
      <c r="Q27" s="31">
        <f t="shared" si="7"/>
        <v>541</v>
      </c>
      <c r="R27" s="9">
        <f t="shared" si="8"/>
        <v>62.183908045977013</v>
      </c>
    </row>
    <row r="28" spans="1:18" ht="25.5" customHeight="1">
      <c r="A28" s="2">
        <v>19</v>
      </c>
      <c r="B28" s="19" t="s">
        <v>170</v>
      </c>
      <c r="C28" s="43">
        <v>3</v>
      </c>
      <c r="D28" s="25" t="s">
        <v>75</v>
      </c>
      <c r="E28" s="27" t="s">
        <v>79</v>
      </c>
      <c r="F28" s="28" t="s">
        <v>42</v>
      </c>
      <c r="G28" s="31">
        <v>183</v>
      </c>
      <c r="H28" s="9">
        <f t="shared" si="1"/>
        <v>63.103448275862071</v>
      </c>
      <c r="I28" s="8">
        <f t="shared" si="2"/>
        <v>19</v>
      </c>
      <c r="J28" s="31">
        <v>179.5</v>
      </c>
      <c r="K28" s="9">
        <f t="shared" si="3"/>
        <v>61.896551724137936</v>
      </c>
      <c r="L28" s="8">
        <f t="shared" si="4"/>
        <v>18</v>
      </c>
      <c r="M28" s="31">
        <v>177.5</v>
      </c>
      <c r="N28" s="9">
        <f t="shared" si="5"/>
        <v>61.206896551724142</v>
      </c>
      <c r="O28" s="8">
        <f t="shared" si="6"/>
        <v>24</v>
      </c>
      <c r="P28" s="8"/>
      <c r="Q28" s="31">
        <f t="shared" si="7"/>
        <v>540</v>
      </c>
      <c r="R28" s="9">
        <f t="shared" si="8"/>
        <v>62.068965517241388</v>
      </c>
    </row>
    <row r="29" spans="1:18" ht="22.5" customHeight="1">
      <c r="A29" s="2" t="s">
        <v>123</v>
      </c>
      <c r="B29" s="18" t="s">
        <v>139</v>
      </c>
      <c r="C29" s="26">
        <v>3</v>
      </c>
      <c r="D29" s="20" t="s">
        <v>154</v>
      </c>
      <c r="E29" s="26" t="s">
        <v>8</v>
      </c>
      <c r="F29" s="27" t="s">
        <v>43</v>
      </c>
      <c r="G29" s="31">
        <v>185.5</v>
      </c>
      <c r="H29" s="9">
        <f t="shared" si="1"/>
        <v>63.96551724137931</v>
      </c>
      <c r="I29" s="8">
        <f t="shared" si="2"/>
        <v>14</v>
      </c>
      <c r="J29" s="31">
        <v>171.5</v>
      </c>
      <c r="K29" s="9">
        <f t="shared" si="3"/>
        <v>59.137931034482762</v>
      </c>
      <c r="L29" s="8">
        <f t="shared" si="4"/>
        <v>27</v>
      </c>
      <c r="M29" s="31">
        <v>181</v>
      </c>
      <c r="N29" s="9">
        <f t="shared" si="5"/>
        <v>62.413793103448278</v>
      </c>
      <c r="O29" s="8">
        <f t="shared" si="6"/>
        <v>15</v>
      </c>
      <c r="P29" s="8"/>
      <c r="Q29" s="31">
        <f t="shared" si="7"/>
        <v>538</v>
      </c>
      <c r="R29" s="9">
        <f t="shared" si="8"/>
        <v>61.839080459770123</v>
      </c>
    </row>
    <row r="30" spans="1:18" ht="22.5" customHeight="1">
      <c r="A30" s="2">
        <v>20</v>
      </c>
      <c r="B30" s="20" t="s">
        <v>169</v>
      </c>
      <c r="C30" s="26">
        <v>3</v>
      </c>
      <c r="D30" s="20" t="s">
        <v>143</v>
      </c>
      <c r="E30" s="27" t="s">
        <v>8</v>
      </c>
      <c r="F30" s="27" t="s">
        <v>43</v>
      </c>
      <c r="G30" s="31">
        <v>184.5</v>
      </c>
      <c r="H30" s="9">
        <f t="shared" si="1"/>
        <v>63.620689655172413</v>
      </c>
      <c r="I30" s="8">
        <f t="shared" si="2"/>
        <v>17</v>
      </c>
      <c r="J30" s="31">
        <v>177</v>
      </c>
      <c r="K30" s="9">
        <f t="shared" si="3"/>
        <v>61.03448275862069</v>
      </c>
      <c r="L30" s="8">
        <f t="shared" si="4"/>
        <v>21</v>
      </c>
      <c r="M30" s="31">
        <v>176.5</v>
      </c>
      <c r="N30" s="9">
        <f t="shared" si="5"/>
        <v>60.862068965517246</v>
      </c>
      <c r="O30" s="8">
        <f t="shared" si="6"/>
        <v>27</v>
      </c>
      <c r="P30" s="8"/>
      <c r="Q30" s="31">
        <f t="shared" si="7"/>
        <v>538</v>
      </c>
      <c r="R30" s="9">
        <f t="shared" si="8"/>
        <v>61.839080459770123</v>
      </c>
    </row>
    <row r="31" spans="1:18" ht="22.5" customHeight="1">
      <c r="A31" s="2" t="s">
        <v>123</v>
      </c>
      <c r="B31" s="20" t="s">
        <v>134</v>
      </c>
      <c r="C31" s="26">
        <v>2</v>
      </c>
      <c r="D31" s="20" t="s">
        <v>150</v>
      </c>
      <c r="E31" s="26" t="s">
        <v>157</v>
      </c>
      <c r="F31" s="27" t="s">
        <v>43</v>
      </c>
      <c r="G31" s="31">
        <v>179</v>
      </c>
      <c r="H31" s="9">
        <f t="shared" si="1"/>
        <v>61.724137931034484</v>
      </c>
      <c r="I31" s="8">
        <f t="shared" si="2"/>
        <v>24</v>
      </c>
      <c r="J31" s="31">
        <v>177.5</v>
      </c>
      <c r="K31" s="9">
        <f t="shared" si="3"/>
        <v>61.206896551724142</v>
      </c>
      <c r="L31" s="8">
        <f t="shared" si="4"/>
        <v>19</v>
      </c>
      <c r="M31" s="31">
        <v>181.5</v>
      </c>
      <c r="N31" s="9">
        <f t="shared" si="5"/>
        <v>62.58620689655173</v>
      </c>
      <c r="O31" s="8">
        <f t="shared" si="6"/>
        <v>14</v>
      </c>
      <c r="P31" s="8"/>
      <c r="Q31" s="31">
        <f t="shared" si="7"/>
        <v>538</v>
      </c>
      <c r="R31" s="9">
        <f t="shared" si="8"/>
        <v>61.839080459770123</v>
      </c>
    </row>
    <row r="32" spans="1:18" ht="22.5" customHeight="1">
      <c r="A32" s="2">
        <v>20</v>
      </c>
      <c r="B32" s="20" t="s">
        <v>133</v>
      </c>
      <c r="C32" s="7">
        <v>2</v>
      </c>
      <c r="D32" s="17" t="s">
        <v>65</v>
      </c>
      <c r="E32" s="29" t="s">
        <v>67</v>
      </c>
      <c r="F32" s="27" t="s">
        <v>43</v>
      </c>
      <c r="G32" s="31">
        <v>178</v>
      </c>
      <c r="H32" s="9">
        <f t="shared" si="1"/>
        <v>61.379310344827587</v>
      </c>
      <c r="I32" s="8">
        <f t="shared" si="2"/>
        <v>27</v>
      </c>
      <c r="J32" s="31">
        <v>182</v>
      </c>
      <c r="K32" s="9">
        <f t="shared" si="3"/>
        <v>62.758620689655174</v>
      </c>
      <c r="L32" s="8">
        <f t="shared" si="4"/>
        <v>13</v>
      </c>
      <c r="M32" s="31">
        <v>178</v>
      </c>
      <c r="N32" s="9">
        <f t="shared" si="5"/>
        <v>61.379310344827587</v>
      </c>
      <c r="O32" s="8">
        <f t="shared" si="6"/>
        <v>22</v>
      </c>
      <c r="P32" s="8"/>
      <c r="Q32" s="31">
        <f t="shared" si="7"/>
        <v>538</v>
      </c>
      <c r="R32" s="9">
        <f t="shared" si="8"/>
        <v>61.839080459770123</v>
      </c>
    </row>
    <row r="33" spans="1:18" ht="22.5" customHeight="1">
      <c r="A33" s="2">
        <v>22</v>
      </c>
      <c r="B33" s="20" t="s">
        <v>83</v>
      </c>
      <c r="C33" s="26" t="s">
        <v>7</v>
      </c>
      <c r="D33" s="20" t="s">
        <v>88</v>
      </c>
      <c r="E33" s="27" t="s">
        <v>24</v>
      </c>
      <c r="F33" s="27" t="s">
        <v>43</v>
      </c>
      <c r="G33" s="31">
        <v>180.5</v>
      </c>
      <c r="H33" s="9">
        <f t="shared" si="1"/>
        <v>62.241379310344833</v>
      </c>
      <c r="I33" s="8">
        <f t="shared" si="2"/>
        <v>22</v>
      </c>
      <c r="J33" s="31">
        <v>173.5</v>
      </c>
      <c r="K33" s="9">
        <f t="shared" si="3"/>
        <v>59.827586206896555</v>
      </c>
      <c r="L33" s="8">
        <f t="shared" si="4"/>
        <v>25</v>
      </c>
      <c r="M33" s="31">
        <v>180</v>
      </c>
      <c r="N33" s="9">
        <f t="shared" si="5"/>
        <v>62.068965517241381</v>
      </c>
      <c r="O33" s="8">
        <f t="shared" si="6"/>
        <v>18</v>
      </c>
      <c r="P33" s="8"/>
      <c r="Q33" s="31">
        <f t="shared" si="7"/>
        <v>534</v>
      </c>
      <c r="R33" s="9">
        <f t="shared" si="8"/>
        <v>61.379310344827594</v>
      </c>
    </row>
    <row r="34" spans="1:18" ht="22.5" customHeight="1">
      <c r="A34" s="2">
        <v>23</v>
      </c>
      <c r="B34" s="19" t="s">
        <v>171</v>
      </c>
      <c r="C34" s="43">
        <v>2</v>
      </c>
      <c r="D34" s="25" t="s">
        <v>76</v>
      </c>
      <c r="E34" s="27" t="s">
        <v>79</v>
      </c>
      <c r="F34" s="28" t="s">
        <v>42</v>
      </c>
      <c r="G34" s="31">
        <v>175</v>
      </c>
      <c r="H34" s="9">
        <f t="shared" si="1"/>
        <v>60.344827586206897</v>
      </c>
      <c r="I34" s="8">
        <f t="shared" si="2"/>
        <v>28</v>
      </c>
      <c r="J34" s="31">
        <v>181.5</v>
      </c>
      <c r="K34" s="9">
        <f t="shared" si="3"/>
        <v>62.58620689655173</v>
      </c>
      <c r="L34" s="8">
        <f t="shared" si="4"/>
        <v>15</v>
      </c>
      <c r="M34" s="31">
        <v>175.5</v>
      </c>
      <c r="N34" s="9">
        <f t="shared" si="5"/>
        <v>60.517241379310349</v>
      </c>
      <c r="O34" s="8">
        <f t="shared" si="6"/>
        <v>28</v>
      </c>
      <c r="P34" s="8"/>
      <c r="Q34" s="31">
        <f t="shared" si="7"/>
        <v>532</v>
      </c>
      <c r="R34" s="9">
        <f t="shared" si="8"/>
        <v>61.14942528735633</v>
      </c>
    </row>
    <row r="35" spans="1:18" ht="22.5" customHeight="1">
      <c r="A35" s="2">
        <v>24</v>
      </c>
      <c r="B35" s="19" t="s">
        <v>137</v>
      </c>
      <c r="C35" s="26">
        <v>2</v>
      </c>
      <c r="D35" s="30" t="s">
        <v>152</v>
      </c>
      <c r="E35" s="27" t="s">
        <v>67</v>
      </c>
      <c r="F35" s="27" t="s">
        <v>43</v>
      </c>
      <c r="G35" s="31">
        <v>180</v>
      </c>
      <c r="H35" s="9">
        <f t="shared" si="1"/>
        <v>62.068965517241381</v>
      </c>
      <c r="I35" s="8">
        <f t="shared" si="2"/>
        <v>23</v>
      </c>
      <c r="J35" s="31">
        <v>171</v>
      </c>
      <c r="K35" s="9">
        <f t="shared" si="3"/>
        <v>58.96551724137931</v>
      </c>
      <c r="L35" s="8">
        <f t="shared" si="4"/>
        <v>28</v>
      </c>
      <c r="M35" s="31">
        <v>178.5</v>
      </c>
      <c r="N35" s="9">
        <f t="shared" si="5"/>
        <v>61.551724137931039</v>
      </c>
      <c r="O35" s="8">
        <f t="shared" si="6"/>
        <v>20</v>
      </c>
      <c r="P35" s="8"/>
      <c r="Q35" s="31">
        <f t="shared" si="7"/>
        <v>529.5</v>
      </c>
      <c r="R35" s="9">
        <f t="shared" si="8"/>
        <v>60.862068965517246</v>
      </c>
    </row>
    <row r="36" spans="1:18" ht="22.5" customHeight="1">
      <c r="A36" s="2">
        <v>25</v>
      </c>
      <c r="B36" s="20" t="s">
        <v>158</v>
      </c>
      <c r="C36" s="7" t="s">
        <v>7</v>
      </c>
      <c r="D36" s="42" t="s">
        <v>69</v>
      </c>
      <c r="E36" s="29" t="s">
        <v>67</v>
      </c>
      <c r="F36" s="27" t="s">
        <v>43</v>
      </c>
      <c r="G36" s="31">
        <v>178.5</v>
      </c>
      <c r="H36" s="9">
        <f t="shared" si="1"/>
        <v>61.551724137931039</v>
      </c>
      <c r="I36" s="8">
        <f t="shared" si="2"/>
        <v>26</v>
      </c>
      <c r="J36" s="31">
        <v>172.5</v>
      </c>
      <c r="K36" s="9">
        <f t="shared" si="3"/>
        <v>59.482758620689658</v>
      </c>
      <c r="L36" s="8">
        <f t="shared" si="4"/>
        <v>26</v>
      </c>
      <c r="M36" s="31">
        <v>177</v>
      </c>
      <c r="N36" s="9">
        <f t="shared" si="5"/>
        <v>61.03448275862069</v>
      </c>
      <c r="O36" s="8">
        <f t="shared" si="6"/>
        <v>26</v>
      </c>
      <c r="P36" s="8"/>
      <c r="Q36" s="31">
        <f t="shared" si="7"/>
        <v>528</v>
      </c>
      <c r="R36" s="9">
        <f t="shared" si="8"/>
        <v>60.689655172413801</v>
      </c>
    </row>
    <row r="37" spans="1:18" ht="25.5" customHeight="1">
      <c r="A37" s="2">
        <v>26</v>
      </c>
      <c r="B37" s="19" t="s">
        <v>136</v>
      </c>
      <c r="C37" s="26">
        <v>2</v>
      </c>
      <c r="D37" s="30" t="s">
        <v>168</v>
      </c>
      <c r="E37" s="27" t="s">
        <v>67</v>
      </c>
      <c r="F37" s="27" t="s">
        <v>43</v>
      </c>
      <c r="G37" s="31">
        <v>156</v>
      </c>
      <c r="H37" s="9">
        <f t="shared" si="1"/>
        <v>53.793103448275865</v>
      </c>
      <c r="I37" s="8">
        <f t="shared" si="2"/>
        <v>29</v>
      </c>
      <c r="J37" s="31">
        <v>154.5</v>
      </c>
      <c r="K37" s="9">
        <f t="shared" si="3"/>
        <v>53.275862068965516</v>
      </c>
      <c r="L37" s="8">
        <f t="shared" si="4"/>
        <v>29</v>
      </c>
      <c r="M37" s="31">
        <v>172.5</v>
      </c>
      <c r="N37" s="9">
        <f t="shared" si="5"/>
        <v>59.482758620689658</v>
      </c>
      <c r="O37" s="8">
        <f t="shared" si="6"/>
        <v>29</v>
      </c>
      <c r="P37" s="8"/>
      <c r="Q37" s="31">
        <f t="shared" si="7"/>
        <v>483</v>
      </c>
      <c r="R37" s="9">
        <f t="shared" si="8"/>
        <v>55.517241379310349</v>
      </c>
    </row>
    <row r="38" spans="1:18" ht="25.5" customHeight="1">
      <c r="A38" s="2" t="s">
        <v>123</v>
      </c>
      <c r="B38" s="20" t="s">
        <v>140</v>
      </c>
      <c r="C38" s="26">
        <v>2</v>
      </c>
      <c r="D38" s="20" t="s">
        <v>155</v>
      </c>
      <c r="E38" s="29" t="s">
        <v>157</v>
      </c>
      <c r="F38" s="27" t="s">
        <v>43</v>
      </c>
      <c r="G38" s="31">
        <v>146.5</v>
      </c>
      <c r="H38" s="9">
        <f t="shared" si="1"/>
        <v>50.517241379310349</v>
      </c>
      <c r="I38" s="8">
        <f t="shared" si="2"/>
        <v>30</v>
      </c>
      <c r="J38" s="31">
        <v>129.5</v>
      </c>
      <c r="K38" s="9">
        <f t="shared" si="3"/>
        <v>44.655172413793103</v>
      </c>
      <c r="L38" s="8">
        <f t="shared" si="4"/>
        <v>30</v>
      </c>
      <c r="M38" s="31">
        <v>162</v>
      </c>
      <c r="N38" s="9">
        <f t="shared" si="5"/>
        <v>55.862068965517246</v>
      </c>
      <c r="O38" s="8">
        <f t="shared" si="6"/>
        <v>30</v>
      </c>
      <c r="P38" s="8"/>
      <c r="Q38" s="31">
        <f t="shared" si="7"/>
        <v>438</v>
      </c>
      <c r="R38" s="9">
        <f t="shared" si="8"/>
        <v>50.344827586206904</v>
      </c>
    </row>
    <row r="39" spans="1:18" ht="25.5" customHeight="1">
      <c r="A39" s="2"/>
      <c r="B39" s="20" t="s">
        <v>82</v>
      </c>
      <c r="C39" s="26">
        <v>3</v>
      </c>
      <c r="D39" s="45" t="s">
        <v>87</v>
      </c>
      <c r="E39" s="27" t="s">
        <v>91</v>
      </c>
      <c r="F39" s="27" t="s">
        <v>42</v>
      </c>
      <c r="G39" s="66" t="s">
        <v>173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</row>
    <row r="40" spans="1:18" ht="25.5" customHeight="1">
      <c r="A40" s="2"/>
      <c r="B40" s="20" t="s">
        <v>126</v>
      </c>
      <c r="C40" s="26">
        <v>2</v>
      </c>
      <c r="D40" s="20" t="s">
        <v>64</v>
      </c>
      <c r="E40" s="26" t="s">
        <v>8</v>
      </c>
      <c r="F40" s="27" t="s">
        <v>43</v>
      </c>
      <c r="G40" s="66" t="s">
        <v>173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</row>
    <row r="43" spans="1:18">
      <c r="B43" t="s">
        <v>19</v>
      </c>
      <c r="N43" t="s">
        <v>45</v>
      </c>
    </row>
    <row r="44" spans="1:18">
      <c r="B44" t="s">
        <v>22</v>
      </c>
      <c r="N44" t="s">
        <v>23</v>
      </c>
    </row>
  </sheetData>
  <sortState ref="A16:R40">
    <sortCondition ref="A16:A40"/>
  </sortState>
  <mergeCells count="20">
    <mergeCell ref="G39:R39"/>
    <mergeCell ref="G40:R40"/>
    <mergeCell ref="A7:A8"/>
    <mergeCell ref="B7:B8"/>
    <mergeCell ref="C7:C8"/>
    <mergeCell ref="P7:P8"/>
    <mergeCell ref="D7:D8"/>
    <mergeCell ref="E7:E8"/>
    <mergeCell ref="F7:F8"/>
    <mergeCell ref="G7:I7"/>
    <mergeCell ref="J7:L7"/>
    <mergeCell ref="M7:O7"/>
    <mergeCell ref="Q7:Q8"/>
    <mergeCell ref="R7:R8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topLeftCell="A3" workbookViewId="0">
      <selection activeCell="H18" sqref="H18"/>
    </sheetView>
  </sheetViews>
  <sheetFormatPr defaultRowHeight="15"/>
  <cols>
    <col min="1" max="1" width="5.140625" customWidth="1"/>
    <col min="2" max="2" width="16.28515625" customWidth="1"/>
    <col min="3" max="3" width="6.140625" customWidth="1"/>
    <col min="4" max="4" width="27.85546875" customWidth="1"/>
    <col min="5" max="5" width="11.140625" customWidth="1"/>
    <col min="6" max="6" width="12" customWidth="1"/>
    <col min="7" max="9" width="7.42578125" customWidth="1"/>
    <col min="10" max="10" width="3.140625" customWidth="1"/>
    <col min="11" max="13" width="7.42578125" customWidth="1"/>
    <col min="14" max="14" width="3" customWidth="1"/>
    <col min="15" max="17" width="7.140625" customWidth="1"/>
    <col min="18" max="18" width="4" customWidth="1"/>
    <col min="19" max="21" width="7.140625" customWidth="1"/>
    <col min="22" max="22" width="4.28515625" customWidth="1"/>
    <col min="23" max="24" width="7.140625" customWidth="1"/>
    <col min="25" max="25" width="7.5703125" customWidth="1"/>
    <col min="26" max="26" width="4.5703125" customWidth="1"/>
    <col min="27" max="27" width="7.7109375" customWidth="1"/>
    <col min="28" max="29" width="7.140625" customWidth="1"/>
  </cols>
  <sheetData>
    <row r="1" spans="1:29" ht="18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>
      <c r="A3" s="63" t="s">
        <v>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ht="15.75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>
      <c r="A5" s="65" t="s">
        <v>195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5.75">
      <c r="A6" s="33" t="s">
        <v>1</v>
      </c>
      <c r="B6" s="33"/>
      <c r="C6" s="1"/>
      <c r="D6" s="1"/>
      <c r="E6" s="3"/>
      <c r="Y6" s="61" t="s">
        <v>191</v>
      </c>
      <c r="Z6" s="61"/>
      <c r="AA6" s="61"/>
      <c r="AB6" s="61"/>
      <c r="AC6" s="61"/>
    </row>
    <row r="7" spans="1:29">
      <c r="A7" s="85" t="s">
        <v>10</v>
      </c>
      <c r="B7" s="88" t="s">
        <v>54</v>
      </c>
      <c r="C7" s="59" t="s">
        <v>3</v>
      </c>
      <c r="D7" s="88" t="s">
        <v>55</v>
      </c>
      <c r="E7" s="88" t="s">
        <v>5</v>
      </c>
      <c r="F7" s="88" t="s">
        <v>6</v>
      </c>
      <c r="G7" s="87" t="s">
        <v>52</v>
      </c>
      <c r="H7" s="87"/>
      <c r="I7" s="87"/>
      <c r="J7" s="90" t="s">
        <v>10</v>
      </c>
      <c r="K7" s="87" t="s">
        <v>11</v>
      </c>
      <c r="L7" s="87"/>
      <c r="M7" s="87"/>
      <c r="N7" s="90" t="s">
        <v>10</v>
      </c>
      <c r="O7" s="87" t="s">
        <v>12</v>
      </c>
      <c r="P7" s="87"/>
      <c r="Q7" s="87"/>
      <c r="R7" s="90" t="s">
        <v>10</v>
      </c>
      <c r="S7" s="87" t="s">
        <v>13</v>
      </c>
      <c r="T7" s="87"/>
      <c r="U7" s="87"/>
      <c r="V7" s="90" t="s">
        <v>10</v>
      </c>
      <c r="W7" s="87" t="s">
        <v>49</v>
      </c>
      <c r="X7" s="87"/>
      <c r="Y7" s="87"/>
      <c r="Z7" s="90" t="s">
        <v>10</v>
      </c>
      <c r="AA7" s="88" t="s">
        <v>56</v>
      </c>
      <c r="AB7" s="88" t="s">
        <v>57</v>
      </c>
      <c r="AC7" s="88" t="s">
        <v>32</v>
      </c>
    </row>
    <row r="8" spans="1:29" ht="33.75">
      <c r="A8" s="86"/>
      <c r="B8" s="89"/>
      <c r="C8" s="60"/>
      <c r="D8" s="89"/>
      <c r="E8" s="89"/>
      <c r="F8" s="89"/>
      <c r="G8" s="34" t="s">
        <v>56</v>
      </c>
      <c r="H8" s="35" t="s">
        <v>57</v>
      </c>
      <c r="I8" s="36" t="s">
        <v>18</v>
      </c>
      <c r="J8" s="91"/>
      <c r="K8" s="34" t="s">
        <v>56</v>
      </c>
      <c r="L8" s="35" t="s">
        <v>57</v>
      </c>
      <c r="M8" s="36" t="s">
        <v>18</v>
      </c>
      <c r="N8" s="91"/>
      <c r="O8" s="34" t="s">
        <v>56</v>
      </c>
      <c r="P8" s="35" t="s">
        <v>57</v>
      </c>
      <c r="Q8" s="36" t="s">
        <v>18</v>
      </c>
      <c r="R8" s="91"/>
      <c r="S8" s="34" t="s">
        <v>56</v>
      </c>
      <c r="T8" s="35" t="s">
        <v>57</v>
      </c>
      <c r="U8" s="36" t="s">
        <v>18</v>
      </c>
      <c r="V8" s="91"/>
      <c r="W8" s="34" t="s">
        <v>56</v>
      </c>
      <c r="X8" s="35" t="s">
        <v>57</v>
      </c>
      <c r="Y8" s="36" t="s">
        <v>18</v>
      </c>
      <c r="Z8" s="91"/>
      <c r="AA8" s="89"/>
      <c r="AB8" s="89"/>
      <c r="AC8" s="89"/>
    </row>
    <row r="9" spans="1:29" ht="27.75" customHeight="1">
      <c r="A9" s="2">
        <f t="shared" ref="A9:A10" si="0">RANK(AC9,AC$8:AC$16,0)</f>
        <v>1</v>
      </c>
      <c r="B9" s="20" t="s">
        <v>129</v>
      </c>
      <c r="C9" s="26">
        <v>2</v>
      </c>
      <c r="D9" s="20" t="s">
        <v>144</v>
      </c>
      <c r="E9" s="27" t="s">
        <v>8</v>
      </c>
      <c r="F9" s="27" t="s">
        <v>43</v>
      </c>
      <c r="G9" s="53">
        <v>67</v>
      </c>
      <c r="H9" s="53">
        <v>68</v>
      </c>
      <c r="I9" s="37">
        <f t="shared" ref="I9:I10" si="1">(G9+H9)/2</f>
        <v>67.5</v>
      </c>
      <c r="J9" s="8">
        <f t="shared" ref="J9:J10" si="2">RANK(I9,I$8:I$26,0)</f>
        <v>1</v>
      </c>
      <c r="K9" s="53">
        <v>66.25</v>
      </c>
      <c r="L9" s="53">
        <v>68</v>
      </c>
      <c r="M9" s="37">
        <f t="shared" ref="M9:M10" si="3">(K9+L9)/2</f>
        <v>67.125</v>
      </c>
      <c r="N9" s="8">
        <f t="shared" ref="N9:N10" si="4">RANK(M9,M$8:M$26,0)</f>
        <v>1</v>
      </c>
      <c r="O9" s="15">
        <v>67.25</v>
      </c>
      <c r="P9" s="15">
        <v>66</v>
      </c>
      <c r="Q9" s="37">
        <f t="shared" ref="Q9:Q10" si="5">(O9+P9)/2</f>
        <v>66.625</v>
      </c>
      <c r="R9" s="8">
        <f t="shared" ref="R9:R10" si="6">RANK(Q9,Q$8:Q$26,0)</f>
        <v>2</v>
      </c>
      <c r="S9" s="15">
        <v>64.75</v>
      </c>
      <c r="T9" s="15">
        <v>67</v>
      </c>
      <c r="U9" s="37">
        <f t="shared" ref="U9:U10" si="7">(S9+T9)/2</f>
        <v>65.875</v>
      </c>
      <c r="V9" s="8">
        <f t="shared" ref="V9:V10" si="8">RANK(U9,U$8:U$26,0)</f>
        <v>1</v>
      </c>
      <c r="W9" s="15">
        <v>67.5</v>
      </c>
      <c r="X9" s="15">
        <v>68</v>
      </c>
      <c r="Y9" s="37">
        <f t="shared" ref="Y9:Y10" si="9">(W9+X9)/2</f>
        <v>67.75</v>
      </c>
      <c r="Z9" s="8">
        <f t="shared" ref="Z9:Z10" si="10">RANK(Y9,Y$8:Y$26,0)</f>
        <v>1</v>
      </c>
      <c r="AA9" s="37">
        <f>(G9+K9+O9+S9+W9)/5</f>
        <v>66.55</v>
      </c>
      <c r="AB9" s="37">
        <f>(H9+L9+P9+T9+X9)/5</f>
        <v>67.400000000000006</v>
      </c>
      <c r="AC9" s="37">
        <f t="shared" ref="AC9:AC10" si="11">(AA9+AB9)/2</f>
        <v>66.974999999999994</v>
      </c>
    </row>
    <row r="10" spans="1:29" ht="27.75" customHeight="1">
      <c r="A10" s="2">
        <f t="shared" si="0"/>
        <v>2</v>
      </c>
      <c r="B10" s="20" t="s">
        <v>127</v>
      </c>
      <c r="C10" s="26">
        <v>3</v>
      </c>
      <c r="D10" s="20" t="s">
        <v>141</v>
      </c>
      <c r="E10" s="26" t="s">
        <v>8</v>
      </c>
      <c r="F10" s="27" t="s">
        <v>43</v>
      </c>
      <c r="G10" s="53">
        <v>64.75</v>
      </c>
      <c r="H10" s="53">
        <v>64</v>
      </c>
      <c r="I10" s="37">
        <f t="shared" si="1"/>
        <v>64.375</v>
      </c>
      <c r="J10" s="8">
        <f t="shared" si="2"/>
        <v>4</v>
      </c>
      <c r="K10" s="53">
        <v>64.75</v>
      </c>
      <c r="L10" s="53">
        <v>68</v>
      </c>
      <c r="M10" s="37">
        <f t="shared" si="3"/>
        <v>66.375</v>
      </c>
      <c r="N10" s="8">
        <f t="shared" si="4"/>
        <v>2</v>
      </c>
      <c r="O10" s="15">
        <v>66</v>
      </c>
      <c r="P10" s="15">
        <v>65</v>
      </c>
      <c r="Q10" s="37">
        <f t="shared" si="5"/>
        <v>65.5</v>
      </c>
      <c r="R10" s="8">
        <f t="shared" si="6"/>
        <v>3</v>
      </c>
      <c r="S10" s="15">
        <v>61.5</v>
      </c>
      <c r="T10" s="15">
        <v>67</v>
      </c>
      <c r="U10" s="37">
        <f t="shared" si="7"/>
        <v>64.25</v>
      </c>
      <c r="V10" s="8">
        <f t="shared" si="8"/>
        <v>3</v>
      </c>
      <c r="W10" s="15">
        <v>63.75</v>
      </c>
      <c r="X10" s="15">
        <v>63</v>
      </c>
      <c r="Y10" s="37">
        <f t="shared" si="9"/>
        <v>63.375</v>
      </c>
      <c r="Z10" s="8">
        <f t="shared" si="10"/>
        <v>5</v>
      </c>
      <c r="AA10" s="37">
        <f t="shared" ref="AA10" si="12">(G10+K10+O10+S10+W10)/5</f>
        <v>64.150000000000006</v>
      </c>
      <c r="AB10" s="37">
        <f t="shared" ref="AB10" si="13">(H10+L10+P10+T10+X10)/5</f>
        <v>65.400000000000006</v>
      </c>
      <c r="AC10" s="37">
        <f t="shared" si="11"/>
        <v>64.775000000000006</v>
      </c>
    </row>
    <row r="11" spans="1:29" ht="27.75" customHeight="1">
      <c r="A11" s="2">
        <f t="shared" ref="A11:A16" si="14">RANK(AC11,AC$8:AC$16,0)</f>
        <v>3</v>
      </c>
      <c r="B11" s="19" t="s">
        <v>70</v>
      </c>
      <c r="C11" s="43">
        <v>3</v>
      </c>
      <c r="D11" s="25" t="s">
        <v>73</v>
      </c>
      <c r="E11" s="27" t="s">
        <v>78</v>
      </c>
      <c r="F11" s="27" t="s">
        <v>80</v>
      </c>
      <c r="G11" s="53">
        <v>65.75</v>
      </c>
      <c r="H11" s="53">
        <v>68</v>
      </c>
      <c r="I11" s="37">
        <f t="shared" ref="I11:I16" si="15">(G11+H11)/2</f>
        <v>66.875</v>
      </c>
      <c r="J11" s="8">
        <f t="shared" ref="J11:J16" si="16">RANK(I11,I$8:I$26,0)</f>
        <v>2</v>
      </c>
      <c r="K11" s="53">
        <v>64.75</v>
      </c>
      <c r="L11" s="53">
        <v>61</v>
      </c>
      <c r="M11" s="37">
        <f t="shared" ref="M11:M16" si="17">(K11+L11)/2</f>
        <v>62.875</v>
      </c>
      <c r="N11" s="8">
        <f t="shared" ref="N11:N16" si="18">RANK(M11,M$8:M$26,0)</f>
        <v>7</v>
      </c>
      <c r="O11" s="15">
        <v>63.25</v>
      </c>
      <c r="P11" s="15">
        <v>63</v>
      </c>
      <c r="Q11" s="37">
        <f t="shared" ref="Q11:Q16" si="19">(O11+P11)/2</f>
        <v>63.125</v>
      </c>
      <c r="R11" s="8">
        <f t="shared" ref="R11:R16" si="20">RANK(Q11,Q$8:Q$26,0)</f>
        <v>7</v>
      </c>
      <c r="S11" s="15">
        <v>64</v>
      </c>
      <c r="T11" s="15">
        <v>62</v>
      </c>
      <c r="U11" s="37">
        <f t="shared" ref="U11:U16" si="21">(S11+T11)/2</f>
        <v>63</v>
      </c>
      <c r="V11" s="8">
        <f t="shared" ref="V11:V16" si="22">RANK(U11,U$8:U$26,0)</f>
        <v>4</v>
      </c>
      <c r="W11" s="15">
        <v>63.75</v>
      </c>
      <c r="X11" s="15">
        <v>65</v>
      </c>
      <c r="Y11" s="37">
        <f t="shared" ref="Y11:Y16" si="23">(W11+X11)/2</f>
        <v>64.375</v>
      </c>
      <c r="Z11" s="8">
        <f t="shared" ref="Z11:Z16" si="24">RANK(Y11,Y$8:Y$26,0)</f>
        <v>4</v>
      </c>
      <c r="AA11" s="37">
        <f t="shared" ref="AA11:AB16" si="25">(G11+K11+O11+S11+W11)/5</f>
        <v>64.3</v>
      </c>
      <c r="AB11" s="37">
        <f t="shared" si="25"/>
        <v>63.8</v>
      </c>
      <c r="AC11" s="37">
        <f t="shared" ref="AC11:AC16" si="26">(AA11+AB11)/2</f>
        <v>64.05</v>
      </c>
    </row>
    <row r="12" spans="1:29" ht="27.75" customHeight="1">
      <c r="A12" s="2">
        <f t="shared" si="14"/>
        <v>4</v>
      </c>
      <c r="B12" s="17" t="s">
        <v>60</v>
      </c>
      <c r="C12" s="23">
        <v>2</v>
      </c>
      <c r="D12" s="17" t="s">
        <v>149</v>
      </c>
      <c r="E12" s="27" t="s">
        <v>66</v>
      </c>
      <c r="F12" s="27" t="s">
        <v>68</v>
      </c>
      <c r="G12" s="53">
        <v>62.5</v>
      </c>
      <c r="H12" s="53">
        <v>64</v>
      </c>
      <c r="I12" s="37">
        <f t="shared" si="15"/>
        <v>63.25</v>
      </c>
      <c r="J12" s="8">
        <f t="shared" si="16"/>
        <v>7</v>
      </c>
      <c r="K12" s="53">
        <v>64.75</v>
      </c>
      <c r="L12" s="53">
        <v>64</v>
      </c>
      <c r="M12" s="37">
        <f t="shared" si="17"/>
        <v>64.375</v>
      </c>
      <c r="N12" s="8">
        <f t="shared" si="18"/>
        <v>3</v>
      </c>
      <c r="O12" s="15">
        <v>64.5</v>
      </c>
      <c r="P12" s="15">
        <v>62</v>
      </c>
      <c r="Q12" s="37">
        <f t="shared" si="19"/>
        <v>63.25</v>
      </c>
      <c r="R12" s="8">
        <f t="shared" si="20"/>
        <v>6</v>
      </c>
      <c r="S12" s="15">
        <v>62.75</v>
      </c>
      <c r="T12" s="15">
        <v>62</v>
      </c>
      <c r="U12" s="37">
        <f t="shared" si="21"/>
        <v>62.375</v>
      </c>
      <c r="V12" s="8">
        <f t="shared" si="22"/>
        <v>5</v>
      </c>
      <c r="W12" s="15">
        <v>65.25</v>
      </c>
      <c r="X12" s="15">
        <v>65</v>
      </c>
      <c r="Y12" s="37">
        <f t="shared" si="23"/>
        <v>65.125</v>
      </c>
      <c r="Z12" s="8">
        <f t="shared" si="24"/>
        <v>3</v>
      </c>
      <c r="AA12" s="37">
        <f t="shared" si="25"/>
        <v>63.95</v>
      </c>
      <c r="AB12" s="37">
        <f t="shared" si="25"/>
        <v>63.4</v>
      </c>
      <c r="AC12" s="37">
        <f t="shared" si="26"/>
        <v>63.674999999999997</v>
      </c>
    </row>
    <row r="13" spans="1:29" ht="27.75" customHeight="1">
      <c r="A13" s="2">
        <f t="shared" si="14"/>
        <v>5</v>
      </c>
      <c r="B13" s="19" t="s">
        <v>37</v>
      </c>
      <c r="C13" s="43" t="s">
        <v>7</v>
      </c>
      <c r="D13" s="25" t="s">
        <v>72</v>
      </c>
      <c r="E13" s="27" t="s">
        <v>77</v>
      </c>
      <c r="F13" s="27" t="s">
        <v>80</v>
      </c>
      <c r="G13" s="53">
        <v>65.75</v>
      </c>
      <c r="H13" s="53">
        <v>63</v>
      </c>
      <c r="I13" s="37">
        <f t="shared" si="15"/>
        <v>64.375</v>
      </c>
      <c r="J13" s="8">
        <f t="shared" si="16"/>
        <v>4</v>
      </c>
      <c r="K13" s="53">
        <v>62.25</v>
      </c>
      <c r="L13" s="53">
        <v>65</v>
      </c>
      <c r="M13" s="37">
        <f t="shared" si="17"/>
        <v>63.625</v>
      </c>
      <c r="N13" s="8">
        <f t="shared" si="18"/>
        <v>6</v>
      </c>
      <c r="O13" s="15">
        <v>63.25</v>
      </c>
      <c r="P13" s="15">
        <v>66</v>
      </c>
      <c r="Q13" s="37">
        <f t="shared" si="19"/>
        <v>64.625</v>
      </c>
      <c r="R13" s="8">
        <f t="shared" si="20"/>
        <v>4</v>
      </c>
      <c r="S13" s="15">
        <v>60</v>
      </c>
      <c r="T13" s="15">
        <v>58</v>
      </c>
      <c r="U13" s="37">
        <f t="shared" si="21"/>
        <v>59</v>
      </c>
      <c r="V13" s="8">
        <f t="shared" si="22"/>
        <v>8</v>
      </c>
      <c r="W13" s="15">
        <v>66.25</v>
      </c>
      <c r="X13" s="15">
        <v>67</v>
      </c>
      <c r="Y13" s="37">
        <f t="shared" si="23"/>
        <v>66.625</v>
      </c>
      <c r="Z13" s="8">
        <f t="shared" si="24"/>
        <v>2</v>
      </c>
      <c r="AA13" s="37">
        <f t="shared" si="25"/>
        <v>63.5</v>
      </c>
      <c r="AB13" s="37">
        <f t="shared" si="25"/>
        <v>63.8</v>
      </c>
      <c r="AC13" s="37">
        <f t="shared" si="26"/>
        <v>63.65</v>
      </c>
    </row>
    <row r="14" spans="1:29" ht="27.75" customHeight="1">
      <c r="A14" s="2">
        <f t="shared" si="14"/>
        <v>6</v>
      </c>
      <c r="B14" s="20" t="s">
        <v>130</v>
      </c>
      <c r="C14" s="26">
        <v>3</v>
      </c>
      <c r="D14" s="20" t="s">
        <v>145</v>
      </c>
      <c r="E14" s="27" t="s">
        <v>8</v>
      </c>
      <c r="F14" s="27" t="s">
        <v>43</v>
      </c>
      <c r="G14" s="53">
        <v>64.5</v>
      </c>
      <c r="H14" s="53">
        <v>65</v>
      </c>
      <c r="I14" s="37">
        <f t="shared" si="15"/>
        <v>64.75</v>
      </c>
      <c r="J14" s="8">
        <f t="shared" si="16"/>
        <v>3</v>
      </c>
      <c r="K14" s="53">
        <v>61.75</v>
      </c>
      <c r="L14" s="53">
        <v>66</v>
      </c>
      <c r="M14" s="37">
        <f t="shared" si="17"/>
        <v>63.875</v>
      </c>
      <c r="N14" s="8">
        <f t="shared" si="18"/>
        <v>5</v>
      </c>
      <c r="O14" s="15">
        <v>66.25</v>
      </c>
      <c r="P14" s="15">
        <v>63</v>
      </c>
      <c r="Q14" s="37">
        <f t="shared" si="19"/>
        <v>64.625</v>
      </c>
      <c r="R14" s="8">
        <f t="shared" si="20"/>
        <v>4</v>
      </c>
      <c r="S14" s="15">
        <v>61.5</v>
      </c>
      <c r="T14" s="15">
        <v>62</v>
      </c>
      <c r="U14" s="37">
        <f t="shared" si="21"/>
        <v>61.75</v>
      </c>
      <c r="V14" s="8">
        <f t="shared" si="22"/>
        <v>7</v>
      </c>
      <c r="W14" s="15">
        <v>63</v>
      </c>
      <c r="X14" s="15">
        <v>62</v>
      </c>
      <c r="Y14" s="37">
        <f t="shared" si="23"/>
        <v>62.5</v>
      </c>
      <c r="Z14" s="8">
        <f t="shared" si="24"/>
        <v>6</v>
      </c>
      <c r="AA14" s="37">
        <f t="shared" si="25"/>
        <v>63.4</v>
      </c>
      <c r="AB14" s="37">
        <f t="shared" si="25"/>
        <v>63.6</v>
      </c>
      <c r="AC14" s="37">
        <f t="shared" si="26"/>
        <v>63.5</v>
      </c>
    </row>
    <row r="15" spans="1:29" ht="27.75" customHeight="1">
      <c r="A15" s="2">
        <f t="shared" si="14"/>
        <v>7</v>
      </c>
      <c r="B15" s="20" t="s">
        <v>131</v>
      </c>
      <c r="C15" s="26">
        <v>3</v>
      </c>
      <c r="D15" s="20" t="s">
        <v>146</v>
      </c>
      <c r="E15" s="27" t="s">
        <v>8</v>
      </c>
      <c r="F15" s="27" t="s">
        <v>43</v>
      </c>
      <c r="G15" s="53">
        <v>62.75</v>
      </c>
      <c r="H15" s="53">
        <v>64</v>
      </c>
      <c r="I15" s="37">
        <f t="shared" si="15"/>
        <v>63.375</v>
      </c>
      <c r="J15" s="8">
        <f t="shared" si="16"/>
        <v>6</v>
      </c>
      <c r="K15" s="53">
        <v>63</v>
      </c>
      <c r="L15" s="53">
        <v>65</v>
      </c>
      <c r="M15" s="37">
        <f t="shared" si="17"/>
        <v>64</v>
      </c>
      <c r="N15" s="8">
        <f t="shared" si="18"/>
        <v>4</v>
      </c>
      <c r="O15" s="15">
        <v>61.5</v>
      </c>
      <c r="P15" s="15">
        <v>63</v>
      </c>
      <c r="Q15" s="37">
        <f t="shared" si="19"/>
        <v>62.25</v>
      </c>
      <c r="R15" s="8">
        <f t="shared" si="20"/>
        <v>8</v>
      </c>
      <c r="S15" s="15">
        <v>64.75</v>
      </c>
      <c r="T15" s="15">
        <v>64</v>
      </c>
      <c r="U15" s="37">
        <f t="shared" si="21"/>
        <v>64.375</v>
      </c>
      <c r="V15" s="8">
        <f t="shared" si="22"/>
        <v>2</v>
      </c>
      <c r="W15" s="15">
        <v>63.5</v>
      </c>
      <c r="X15" s="15">
        <v>60</v>
      </c>
      <c r="Y15" s="37">
        <f t="shared" si="23"/>
        <v>61.75</v>
      </c>
      <c r="Z15" s="8">
        <f t="shared" si="24"/>
        <v>7</v>
      </c>
      <c r="AA15" s="37">
        <f t="shared" si="25"/>
        <v>63.1</v>
      </c>
      <c r="AB15" s="37">
        <f t="shared" si="25"/>
        <v>63.2</v>
      </c>
      <c r="AC15" s="37">
        <f t="shared" si="26"/>
        <v>63.150000000000006</v>
      </c>
    </row>
    <row r="16" spans="1:29" ht="27.75" customHeight="1">
      <c r="A16" s="2">
        <f t="shared" si="14"/>
        <v>8</v>
      </c>
      <c r="B16" s="20" t="s">
        <v>128</v>
      </c>
      <c r="C16" s="26">
        <v>3</v>
      </c>
      <c r="D16" s="20" t="s">
        <v>142</v>
      </c>
      <c r="E16" s="27" t="s">
        <v>8</v>
      </c>
      <c r="F16" s="27" t="s">
        <v>43</v>
      </c>
      <c r="G16" s="53">
        <v>60.25</v>
      </c>
      <c r="H16" s="53">
        <v>64</v>
      </c>
      <c r="I16" s="37">
        <f t="shared" si="15"/>
        <v>62.125</v>
      </c>
      <c r="J16" s="8">
        <f t="shared" si="16"/>
        <v>8</v>
      </c>
      <c r="K16" s="53">
        <v>58.75</v>
      </c>
      <c r="L16" s="53">
        <v>65</v>
      </c>
      <c r="M16" s="37">
        <f t="shared" si="17"/>
        <v>61.875</v>
      </c>
      <c r="N16" s="8">
        <f t="shared" si="18"/>
        <v>8</v>
      </c>
      <c r="O16" s="15">
        <v>66</v>
      </c>
      <c r="P16" s="15">
        <v>68</v>
      </c>
      <c r="Q16" s="37">
        <f t="shared" si="19"/>
        <v>67</v>
      </c>
      <c r="R16" s="8">
        <f t="shared" si="20"/>
        <v>1</v>
      </c>
      <c r="S16" s="15">
        <v>56.5</v>
      </c>
      <c r="T16" s="15">
        <v>68</v>
      </c>
      <c r="U16" s="37">
        <f t="shared" si="21"/>
        <v>62.25</v>
      </c>
      <c r="V16" s="8">
        <f t="shared" si="22"/>
        <v>6</v>
      </c>
      <c r="W16" s="15">
        <v>58.75</v>
      </c>
      <c r="X16" s="15">
        <v>61</v>
      </c>
      <c r="Y16" s="37">
        <f t="shared" si="23"/>
        <v>59.875</v>
      </c>
      <c r="Z16" s="8">
        <f t="shared" si="24"/>
        <v>8</v>
      </c>
      <c r="AA16" s="37">
        <f t="shared" si="25"/>
        <v>60.05</v>
      </c>
      <c r="AB16" s="37">
        <f t="shared" si="25"/>
        <v>65.2</v>
      </c>
      <c r="AC16" s="37">
        <f t="shared" si="26"/>
        <v>62.625</v>
      </c>
    </row>
    <row r="19" spans="2:28">
      <c r="B19" s="38" t="s">
        <v>19</v>
      </c>
      <c r="AB19" t="s">
        <v>45</v>
      </c>
    </row>
    <row r="20" spans="2:28">
      <c r="B20" s="39" t="s">
        <v>22</v>
      </c>
      <c r="AB20" t="s">
        <v>23</v>
      </c>
    </row>
  </sheetData>
  <sortState ref="A14:AC16">
    <sortCondition ref="A14:A16"/>
  </sortState>
  <mergeCells count="25">
    <mergeCell ref="F7:F8"/>
    <mergeCell ref="S7:U7"/>
    <mergeCell ref="A7:A8"/>
    <mergeCell ref="B7:B8"/>
    <mergeCell ref="C7:C8"/>
    <mergeCell ref="D7:D8"/>
    <mergeCell ref="E7:E8"/>
    <mergeCell ref="A1:AC1"/>
    <mergeCell ref="A2:AC2"/>
    <mergeCell ref="A3:AC3"/>
    <mergeCell ref="A4:AC4"/>
    <mergeCell ref="A5:AC5"/>
    <mergeCell ref="W7:Y7"/>
    <mergeCell ref="AA7:AA8"/>
    <mergeCell ref="AB7:AB8"/>
    <mergeCell ref="Y6:AC6"/>
    <mergeCell ref="G7:I7"/>
    <mergeCell ref="J7:J8"/>
    <mergeCell ref="K7:M7"/>
    <mergeCell ref="N7:N8"/>
    <mergeCell ref="O7:Q7"/>
    <mergeCell ref="R7:R8"/>
    <mergeCell ref="V7:V8"/>
    <mergeCell ref="Z7:Z8"/>
    <mergeCell ref="AC7:AC8"/>
  </mergeCells>
  <pageMargins left="0" right="0" top="0" bottom="0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>
      <selection activeCell="D18" sqref="D18"/>
    </sheetView>
  </sheetViews>
  <sheetFormatPr defaultRowHeight="15"/>
  <cols>
    <col min="1" max="1" width="3.85546875" customWidth="1"/>
    <col min="2" max="2" width="16.5703125" customWidth="1"/>
    <col min="3" max="3" width="4.28515625" customWidth="1"/>
    <col min="4" max="4" width="31.7109375" customWidth="1"/>
    <col min="5" max="5" width="12.7109375" customWidth="1"/>
    <col min="6" max="6" width="16.140625" customWidth="1"/>
    <col min="7" max="8" width="6" customWidth="1"/>
    <col min="9" max="9" width="3.28515625" customWidth="1"/>
    <col min="10" max="10" width="6" customWidth="1"/>
    <col min="11" max="11" width="5.7109375" customWidth="1"/>
    <col min="12" max="12" width="3" customWidth="1"/>
    <col min="13" max="14" width="5.85546875" customWidth="1"/>
    <col min="15" max="15" width="3.140625" customWidth="1"/>
    <col min="16" max="17" width="5.85546875" customWidth="1"/>
    <col min="18" max="18" width="3.28515625" customWidth="1"/>
    <col min="19" max="20" width="5.85546875" customWidth="1"/>
    <col min="21" max="21" width="3" customWidth="1"/>
    <col min="22" max="23" width="5.85546875" customWidth="1"/>
  </cols>
  <sheetData>
    <row r="1" spans="1:23" ht="18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>
      <c r="A3" s="76" t="s">
        <v>177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>
      <c r="A4" s="65" t="s">
        <v>189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5.75">
      <c r="A5" s="77" t="s">
        <v>1</v>
      </c>
      <c r="B5" s="77"/>
      <c r="C5" s="77"/>
      <c r="D5" s="77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61" t="s">
        <v>176</v>
      </c>
      <c r="W5" s="61"/>
    </row>
    <row r="6" spans="1:23" ht="15" customHeight="1">
      <c r="A6" s="59" t="s">
        <v>10</v>
      </c>
      <c r="B6" s="54" t="s">
        <v>2</v>
      </c>
      <c r="C6" s="59" t="s">
        <v>3</v>
      </c>
      <c r="D6" s="54" t="s">
        <v>4</v>
      </c>
      <c r="E6" s="54" t="s">
        <v>5</v>
      </c>
      <c r="F6" s="54" t="s">
        <v>6</v>
      </c>
      <c r="G6" s="71" t="s">
        <v>52</v>
      </c>
      <c r="H6" s="71"/>
      <c r="I6" s="71"/>
      <c r="J6" s="71" t="s">
        <v>11</v>
      </c>
      <c r="K6" s="71"/>
      <c r="L6" s="71"/>
      <c r="M6" s="71" t="s">
        <v>12</v>
      </c>
      <c r="N6" s="71"/>
      <c r="O6" s="71"/>
      <c r="P6" s="71" t="s">
        <v>13</v>
      </c>
      <c r="Q6" s="71"/>
      <c r="R6" s="71"/>
      <c r="S6" s="71" t="s">
        <v>49</v>
      </c>
      <c r="T6" s="71"/>
      <c r="U6" s="71"/>
      <c r="V6" s="59" t="s">
        <v>15</v>
      </c>
      <c r="W6" s="72" t="s">
        <v>16</v>
      </c>
    </row>
    <row r="7" spans="1:23" ht="30.75">
      <c r="A7" s="60"/>
      <c r="B7" s="55"/>
      <c r="C7" s="60"/>
      <c r="D7" s="55"/>
      <c r="E7" s="55"/>
      <c r="F7" s="55"/>
      <c r="G7" s="4" t="s">
        <v>17</v>
      </c>
      <c r="H7" s="5" t="s">
        <v>18</v>
      </c>
      <c r="I7" s="6" t="s">
        <v>10</v>
      </c>
      <c r="J7" s="4" t="s">
        <v>17</v>
      </c>
      <c r="K7" s="5" t="s">
        <v>18</v>
      </c>
      <c r="L7" s="6" t="s">
        <v>10</v>
      </c>
      <c r="M7" s="4" t="s">
        <v>17</v>
      </c>
      <c r="N7" s="5" t="s">
        <v>18</v>
      </c>
      <c r="O7" s="6" t="s">
        <v>10</v>
      </c>
      <c r="P7" s="4" t="s">
        <v>17</v>
      </c>
      <c r="Q7" s="5" t="s">
        <v>18</v>
      </c>
      <c r="R7" s="6" t="s">
        <v>10</v>
      </c>
      <c r="S7" s="4" t="s">
        <v>17</v>
      </c>
      <c r="T7" s="5" t="s">
        <v>18</v>
      </c>
      <c r="U7" s="6" t="s">
        <v>10</v>
      </c>
      <c r="V7" s="60"/>
      <c r="W7" s="73"/>
    </row>
    <row r="8" spans="1:23" ht="23.25" customHeight="1">
      <c r="A8" s="2">
        <f t="shared" ref="A8:A15" si="0">RANK(V8,V$8:V$15,0)</f>
        <v>1</v>
      </c>
      <c r="B8" s="19" t="s">
        <v>99</v>
      </c>
      <c r="C8" s="43" t="s">
        <v>7</v>
      </c>
      <c r="D8" s="25" t="s">
        <v>100</v>
      </c>
      <c r="E8" s="27" t="s">
        <v>101</v>
      </c>
      <c r="F8" s="27" t="s">
        <v>80</v>
      </c>
      <c r="G8" s="27">
        <v>197</v>
      </c>
      <c r="H8" s="9">
        <f t="shared" ref="H8:H15" si="1">G8/3.1</f>
        <v>63.548387096774192</v>
      </c>
      <c r="I8" s="8">
        <f t="shared" ref="I8:I15" si="2">RANK(G8,G$8:G$15,0)</f>
        <v>1</v>
      </c>
      <c r="J8" s="27">
        <v>196</v>
      </c>
      <c r="K8" s="9">
        <f t="shared" ref="K8:K15" si="3">J8/3.1</f>
        <v>63.225806451612904</v>
      </c>
      <c r="L8" s="8">
        <f t="shared" ref="L8:L15" si="4">RANK(J8,J$8:J$15,0)</f>
        <v>1</v>
      </c>
      <c r="M8" s="8">
        <v>198.5</v>
      </c>
      <c r="N8" s="9">
        <f t="shared" ref="N8:N15" si="5">M8/3.1</f>
        <v>64.032258064516128</v>
      </c>
      <c r="O8" s="8">
        <f t="shared" ref="O8:O15" si="6">RANK(M8,M$8:M$15,0)</f>
        <v>3</v>
      </c>
      <c r="P8" s="8">
        <v>194.5</v>
      </c>
      <c r="Q8" s="9">
        <f t="shared" ref="Q8:Q15" si="7">P8/3.1</f>
        <v>62.741935483870968</v>
      </c>
      <c r="R8" s="8">
        <f t="shared" ref="R8:R15" si="8">RANK(P8,P$8:P$15,0)</f>
        <v>2</v>
      </c>
      <c r="S8" s="8">
        <v>203</v>
      </c>
      <c r="T8" s="9">
        <f t="shared" ref="T8:T15" si="9">S8/3.1</f>
        <v>65.483870967741936</v>
      </c>
      <c r="U8" s="8">
        <f t="shared" ref="U8:U15" si="10">RANK(S8,S$8:S$15,0)</f>
        <v>2</v>
      </c>
      <c r="V8" s="8">
        <f t="shared" ref="V8:V15" si="11">G8+J8+M8+P8+S8</f>
        <v>989</v>
      </c>
      <c r="W8" s="9">
        <f t="shared" ref="W8:W15" si="12">V8/15.5</f>
        <v>63.806451612903224</v>
      </c>
    </row>
    <row r="9" spans="1:23" ht="23.25" customHeight="1">
      <c r="A9" s="2">
        <f t="shared" si="0"/>
        <v>2</v>
      </c>
      <c r="B9" s="20" t="s">
        <v>46</v>
      </c>
      <c r="C9" s="26" t="s">
        <v>7</v>
      </c>
      <c r="D9" s="20" t="s">
        <v>47</v>
      </c>
      <c r="E9" s="29" t="s">
        <v>48</v>
      </c>
      <c r="F9" s="27" t="s">
        <v>43</v>
      </c>
      <c r="G9" s="27">
        <v>194.5</v>
      </c>
      <c r="H9" s="9">
        <f t="shared" si="1"/>
        <v>62.741935483870968</v>
      </c>
      <c r="I9" s="8">
        <f t="shared" si="2"/>
        <v>2</v>
      </c>
      <c r="J9" s="27">
        <v>189</v>
      </c>
      <c r="K9" s="9">
        <f t="shared" si="3"/>
        <v>60.967741935483872</v>
      </c>
      <c r="L9" s="8">
        <f t="shared" si="4"/>
        <v>3</v>
      </c>
      <c r="M9" s="8">
        <v>203.5</v>
      </c>
      <c r="N9" s="9">
        <f t="shared" si="5"/>
        <v>65.645161290322577</v>
      </c>
      <c r="O9" s="8">
        <f t="shared" si="6"/>
        <v>1</v>
      </c>
      <c r="P9" s="8">
        <v>196</v>
      </c>
      <c r="Q9" s="9">
        <f t="shared" si="7"/>
        <v>63.225806451612904</v>
      </c>
      <c r="R9" s="8">
        <f t="shared" si="8"/>
        <v>1</v>
      </c>
      <c r="S9" s="8">
        <v>204.5</v>
      </c>
      <c r="T9" s="9">
        <f t="shared" si="9"/>
        <v>65.967741935483872</v>
      </c>
      <c r="U9" s="8">
        <f t="shared" si="10"/>
        <v>1</v>
      </c>
      <c r="V9" s="8">
        <f t="shared" si="11"/>
        <v>987.5</v>
      </c>
      <c r="W9" s="9">
        <f t="shared" si="12"/>
        <v>63.70967741935484</v>
      </c>
    </row>
    <row r="10" spans="1:23" ht="23.25" customHeight="1">
      <c r="A10" s="2">
        <f t="shared" si="0"/>
        <v>3</v>
      </c>
      <c r="B10" s="20" t="s">
        <v>179</v>
      </c>
      <c r="C10" s="7"/>
      <c r="D10" s="51" t="s">
        <v>180</v>
      </c>
      <c r="E10" s="29" t="s">
        <v>24</v>
      </c>
      <c r="F10" s="27" t="s">
        <v>43</v>
      </c>
      <c r="G10" s="27">
        <v>188</v>
      </c>
      <c r="H10" s="9">
        <f t="shared" si="1"/>
        <v>60.645161290322577</v>
      </c>
      <c r="I10" s="8">
        <f t="shared" si="2"/>
        <v>3</v>
      </c>
      <c r="J10" s="27">
        <v>189.5</v>
      </c>
      <c r="K10" s="9">
        <f t="shared" si="3"/>
        <v>61.129032258064512</v>
      </c>
      <c r="L10" s="8">
        <f t="shared" si="4"/>
        <v>2</v>
      </c>
      <c r="M10" s="8">
        <v>196.5</v>
      </c>
      <c r="N10" s="9">
        <f t="shared" si="5"/>
        <v>63.387096774193544</v>
      </c>
      <c r="O10" s="8">
        <f t="shared" si="6"/>
        <v>4</v>
      </c>
      <c r="P10" s="8">
        <v>188</v>
      </c>
      <c r="Q10" s="9">
        <f t="shared" si="7"/>
        <v>60.645161290322577</v>
      </c>
      <c r="R10" s="8">
        <f t="shared" si="8"/>
        <v>6</v>
      </c>
      <c r="S10" s="8">
        <v>197.5</v>
      </c>
      <c r="T10" s="9">
        <f t="shared" si="9"/>
        <v>63.70967741935484</v>
      </c>
      <c r="U10" s="8">
        <f t="shared" si="10"/>
        <v>3</v>
      </c>
      <c r="V10" s="8">
        <f t="shared" si="11"/>
        <v>959.5</v>
      </c>
      <c r="W10" s="9">
        <f t="shared" si="12"/>
        <v>61.903225806451616</v>
      </c>
    </row>
    <row r="11" spans="1:23" ht="23.25" customHeight="1">
      <c r="A11" s="2">
        <f t="shared" si="0"/>
        <v>4</v>
      </c>
      <c r="B11" s="17" t="s">
        <v>60</v>
      </c>
      <c r="C11" s="23">
        <v>2</v>
      </c>
      <c r="D11" s="17" t="s">
        <v>149</v>
      </c>
      <c r="E11" s="27" t="s">
        <v>66</v>
      </c>
      <c r="F11" s="27" t="s">
        <v>68</v>
      </c>
      <c r="G11" s="27">
        <v>183</v>
      </c>
      <c r="H11" s="9">
        <f t="shared" si="1"/>
        <v>59.032258064516128</v>
      </c>
      <c r="I11" s="8">
        <f t="shared" si="2"/>
        <v>4</v>
      </c>
      <c r="J11" s="27">
        <v>177.5</v>
      </c>
      <c r="K11" s="9">
        <f t="shared" si="3"/>
        <v>57.258064516129032</v>
      </c>
      <c r="L11" s="8">
        <f t="shared" si="4"/>
        <v>5</v>
      </c>
      <c r="M11" s="8">
        <v>201</v>
      </c>
      <c r="N11" s="9">
        <f t="shared" si="5"/>
        <v>64.838709677419359</v>
      </c>
      <c r="O11" s="8">
        <f t="shared" si="6"/>
        <v>2</v>
      </c>
      <c r="P11" s="8">
        <v>190.5</v>
      </c>
      <c r="Q11" s="9">
        <f t="shared" si="7"/>
        <v>61.451612903225808</v>
      </c>
      <c r="R11" s="8">
        <f t="shared" si="8"/>
        <v>3</v>
      </c>
      <c r="S11" s="8">
        <v>193</v>
      </c>
      <c r="T11" s="9">
        <f t="shared" si="9"/>
        <v>62.258064516129032</v>
      </c>
      <c r="U11" s="8">
        <f t="shared" si="10"/>
        <v>6</v>
      </c>
      <c r="V11" s="8">
        <f t="shared" si="11"/>
        <v>945</v>
      </c>
      <c r="W11" s="9">
        <f t="shared" si="12"/>
        <v>60.967741935483872</v>
      </c>
    </row>
    <row r="12" spans="1:23" ht="23.25" customHeight="1">
      <c r="A12" s="2">
        <f t="shared" si="0"/>
        <v>5</v>
      </c>
      <c r="B12" s="17" t="s">
        <v>94</v>
      </c>
      <c r="C12" s="23" t="s">
        <v>7</v>
      </c>
      <c r="D12" s="17" t="s">
        <v>97</v>
      </c>
      <c r="E12" s="27" t="s">
        <v>40</v>
      </c>
      <c r="F12" s="27" t="s">
        <v>43</v>
      </c>
      <c r="G12" s="27">
        <v>183</v>
      </c>
      <c r="H12" s="9">
        <f t="shared" si="1"/>
        <v>59.032258064516128</v>
      </c>
      <c r="I12" s="8">
        <f t="shared" si="2"/>
        <v>4</v>
      </c>
      <c r="J12" s="27">
        <v>180</v>
      </c>
      <c r="K12" s="9">
        <f t="shared" si="3"/>
        <v>58.064516129032256</v>
      </c>
      <c r="L12" s="8">
        <f t="shared" si="4"/>
        <v>4</v>
      </c>
      <c r="M12" s="8">
        <v>193.5</v>
      </c>
      <c r="N12" s="9">
        <f t="shared" si="5"/>
        <v>62.419354838709673</v>
      </c>
      <c r="O12" s="8">
        <f t="shared" si="6"/>
        <v>6</v>
      </c>
      <c r="P12" s="8">
        <v>185.5</v>
      </c>
      <c r="Q12" s="9">
        <f t="shared" si="7"/>
        <v>59.838709677419352</v>
      </c>
      <c r="R12" s="8">
        <f t="shared" si="8"/>
        <v>8</v>
      </c>
      <c r="S12" s="8">
        <v>197</v>
      </c>
      <c r="T12" s="9">
        <f t="shared" si="9"/>
        <v>63.548387096774192</v>
      </c>
      <c r="U12" s="8">
        <f t="shared" si="10"/>
        <v>4</v>
      </c>
      <c r="V12" s="8">
        <f t="shared" si="11"/>
        <v>939</v>
      </c>
      <c r="W12" s="9">
        <f t="shared" si="12"/>
        <v>60.58064516129032</v>
      </c>
    </row>
    <row r="13" spans="1:23" ht="23.25" customHeight="1">
      <c r="A13" s="2">
        <f t="shared" si="0"/>
        <v>6</v>
      </c>
      <c r="B13" s="20" t="s">
        <v>178</v>
      </c>
      <c r="C13" s="7"/>
      <c r="D13" s="44" t="s">
        <v>86</v>
      </c>
      <c r="E13" s="29" t="s">
        <v>90</v>
      </c>
      <c r="F13" s="27" t="s">
        <v>181</v>
      </c>
      <c r="G13" s="27">
        <v>173</v>
      </c>
      <c r="H13" s="9">
        <f t="shared" si="1"/>
        <v>55.806451612903224</v>
      </c>
      <c r="I13" s="8">
        <f t="shared" si="2"/>
        <v>8</v>
      </c>
      <c r="J13" s="27">
        <v>172.5</v>
      </c>
      <c r="K13" s="9">
        <f t="shared" si="3"/>
        <v>55.645161290322577</v>
      </c>
      <c r="L13" s="8">
        <f t="shared" si="4"/>
        <v>8</v>
      </c>
      <c r="M13" s="8">
        <v>196.5</v>
      </c>
      <c r="N13" s="9">
        <f t="shared" si="5"/>
        <v>63.387096774193544</v>
      </c>
      <c r="O13" s="8">
        <f t="shared" si="6"/>
        <v>4</v>
      </c>
      <c r="P13" s="8">
        <v>189.5</v>
      </c>
      <c r="Q13" s="9">
        <f t="shared" si="7"/>
        <v>61.129032258064512</v>
      </c>
      <c r="R13" s="8">
        <f t="shared" si="8"/>
        <v>4</v>
      </c>
      <c r="S13" s="8">
        <v>194</v>
      </c>
      <c r="T13" s="9">
        <f t="shared" si="9"/>
        <v>62.58064516129032</v>
      </c>
      <c r="U13" s="8">
        <f t="shared" si="10"/>
        <v>5</v>
      </c>
      <c r="V13" s="8">
        <f t="shared" si="11"/>
        <v>925.5</v>
      </c>
      <c r="W13" s="9">
        <f t="shared" si="12"/>
        <v>59.70967741935484</v>
      </c>
    </row>
    <row r="14" spans="1:23" ht="23.25" customHeight="1">
      <c r="A14" s="2">
        <f t="shared" si="0"/>
        <v>7</v>
      </c>
      <c r="B14" s="20" t="s">
        <v>96</v>
      </c>
      <c r="C14" s="26">
        <v>2</v>
      </c>
      <c r="D14" s="20" t="s">
        <v>98</v>
      </c>
      <c r="E14" s="29" t="s">
        <v>8</v>
      </c>
      <c r="F14" s="27" t="s">
        <v>43</v>
      </c>
      <c r="G14" s="27">
        <v>183</v>
      </c>
      <c r="H14" s="9">
        <f t="shared" si="1"/>
        <v>59.032258064516128</v>
      </c>
      <c r="I14" s="8">
        <f t="shared" si="2"/>
        <v>4</v>
      </c>
      <c r="J14" s="27">
        <v>173</v>
      </c>
      <c r="K14" s="9">
        <f t="shared" si="3"/>
        <v>55.806451612903224</v>
      </c>
      <c r="L14" s="8">
        <f t="shared" si="4"/>
        <v>7</v>
      </c>
      <c r="M14" s="8">
        <v>190</v>
      </c>
      <c r="N14" s="9">
        <f t="shared" si="5"/>
        <v>61.29032258064516</v>
      </c>
      <c r="O14" s="8">
        <f t="shared" si="6"/>
        <v>7</v>
      </c>
      <c r="P14" s="8">
        <v>188.5</v>
      </c>
      <c r="Q14" s="9">
        <f t="shared" si="7"/>
        <v>60.806451612903224</v>
      </c>
      <c r="R14" s="8">
        <f t="shared" si="8"/>
        <v>5</v>
      </c>
      <c r="S14" s="8">
        <v>181.5</v>
      </c>
      <c r="T14" s="9">
        <f t="shared" si="9"/>
        <v>58.548387096774192</v>
      </c>
      <c r="U14" s="8">
        <f t="shared" si="10"/>
        <v>8</v>
      </c>
      <c r="V14" s="8">
        <f t="shared" si="11"/>
        <v>916</v>
      </c>
      <c r="W14" s="9">
        <f t="shared" si="12"/>
        <v>59.096774193548384</v>
      </c>
    </row>
    <row r="15" spans="1:23" ht="23.25" customHeight="1">
      <c r="A15" s="2">
        <f t="shared" si="0"/>
        <v>8</v>
      </c>
      <c r="B15" s="18" t="s">
        <v>163</v>
      </c>
      <c r="C15" s="26">
        <v>1</v>
      </c>
      <c r="D15" s="20" t="s">
        <v>154</v>
      </c>
      <c r="E15" s="26" t="s">
        <v>8</v>
      </c>
      <c r="F15" s="27" t="s">
        <v>43</v>
      </c>
      <c r="G15" s="27">
        <v>180</v>
      </c>
      <c r="H15" s="9">
        <f t="shared" si="1"/>
        <v>58.064516129032256</v>
      </c>
      <c r="I15" s="8">
        <f t="shared" si="2"/>
        <v>7</v>
      </c>
      <c r="J15" s="27">
        <v>174.5</v>
      </c>
      <c r="K15" s="9">
        <f t="shared" si="3"/>
        <v>56.29032258064516</v>
      </c>
      <c r="L15" s="8">
        <f t="shared" si="4"/>
        <v>6</v>
      </c>
      <c r="M15" s="8">
        <v>184</v>
      </c>
      <c r="N15" s="9">
        <f t="shared" si="5"/>
        <v>59.354838709677416</v>
      </c>
      <c r="O15" s="8">
        <f t="shared" si="6"/>
        <v>8</v>
      </c>
      <c r="P15" s="8">
        <v>186</v>
      </c>
      <c r="Q15" s="9">
        <f t="shared" si="7"/>
        <v>60</v>
      </c>
      <c r="R15" s="8">
        <f t="shared" si="8"/>
        <v>7</v>
      </c>
      <c r="S15" s="8">
        <v>188</v>
      </c>
      <c r="T15" s="9">
        <f t="shared" si="9"/>
        <v>60.645161290322577</v>
      </c>
      <c r="U15" s="8">
        <f t="shared" si="10"/>
        <v>7</v>
      </c>
      <c r="V15" s="8">
        <f t="shared" si="11"/>
        <v>912.5</v>
      </c>
      <c r="W15" s="9">
        <f t="shared" si="12"/>
        <v>58.87096774193548</v>
      </c>
    </row>
    <row r="17" spans="2:20">
      <c r="B17" s="32" t="s">
        <v>19</v>
      </c>
      <c r="T17" t="s">
        <v>45</v>
      </c>
    </row>
    <row r="18" spans="2:20" ht="16.5" customHeight="1">
      <c r="B18" s="74" t="s">
        <v>22</v>
      </c>
      <c r="C18" s="74"/>
      <c r="T18" t="s">
        <v>23</v>
      </c>
    </row>
  </sheetData>
  <sortState ref="A9:W15">
    <sortCondition ref="A8:A15"/>
  </sortState>
  <mergeCells count="20">
    <mergeCell ref="E6:E7"/>
    <mergeCell ref="F6:F7"/>
    <mergeCell ref="A1:W1"/>
    <mergeCell ref="A2:W2"/>
    <mergeCell ref="A3:W3"/>
    <mergeCell ref="A4:W4"/>
    <mergeCell ref="A5:D5"/>
    <mergeCell ref="V5:W5"/>
    <mergeCell ref="M6:O6"/>
    <mergeCell ref="P6:R6"/>
    <mergeCell ref="S6:U6"/>
    <mergeCell ref="V6:V7"/>
    <mergeCell ref="W6:W7"/>
    <mergeCell ref="G6:I6"/>
    <mergeCell ref="J6:L6"/>
    <mergeCell ref="B18:C18"/>
    <mergeCell ref="A6:A7"/>
    <mergeCell ref="B6:B7"/>
    <mergeCell ref="C6:C7"/>
    <mergeCell ref="D6:D7"/>
  </mergeCells>
  <pageMargins left="0" right="0" top="0" bottom="0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opLeftCell="A2" workbookViewId="0">
      <selection activeCell="D16" sqref="D16"/>
    </sheetView>
  </sheetViews>
  <sheetFormatPr defaultRowHeight="15"/>
  <cols>
    <col min="1" max="1" width="3.85546875" customWidth="1"/>
    <col min="2" max="2" width="16.5703125" customWidth="1"/>
    <col min="3" max="3" width="4.28515625" customWidth="1"/>
    <col min="4" max="4" width="31.7109375" customWidth="1"/>
    <col min="5" max="5" width="12.7109375" customWidth="1"/>
    <col min="6" max="6" width="13" customWidth="1"/>
    <col min="7" max="8" width="5.85546875" customWidth="1"/>
    <col min="9" max="9" width="3.140625" customWidth="1"/>
    <col min="10" max="11" width="5.85546875" customWidth="1"/>
    <col min="12" max="12" width="3.28515625" customWidth="1"/>
    <col min="13" max="14" width="5.85546875" customWidth="1"/>
    <col min="15" max="15" width="3" customWidth="1"/>
    <col min="16" max="16" width="5.85546875" customWidth="1"/>
    <col min="17" max="17" width="7.28515625" customWidth="1"/>
  </cols>
  <sheetData>
    <row r="1" spans="1:17" ht="18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>
      <c r="A3" s="76" t="s">
        <v>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>
      <c r="A4" s="65" t="s">
        <v>188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5.75">
      <c r="A5" s="77" t="s">
        <v>1</v>
      </c>
      <c r="B5" s="77"/>
      <c r="C5" s="77"/>
      <c r="D5" s="77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61" t="s">
        <v>176</v>
      </c>
      <c r="Q5" s="61"/>
    </row>
    <row r="6" spans="1:17" ht="15" customHeight="1">
      <c r="A6" s="59" t="s">
        <v>10</v>
      </c>
      <c r="B6" s="54" t="s">
        <v>2</v>
      </c>
      <c r="C6" s="59" t="s">
        <v>3</v>
      </c>
      <c r="D6" s="54" t="s">
        <v>4</v>
      </c>
      <c r="E6" s="54" t="s">
        <v>5</v>
      </c>
      <c r="F6" s="54" t="s">
        <v>6</v>
      </c>
      <c r="G6" s="71" t="s">
        <v>52</v>
      </c>
      <c r="H6" s="71"/>
      <c r="I6" s="71"/>
      <c r="J6" s="71" t="s">
        <v>12</v>
      </c>
      <c r="K6" s="71"/>
      <c r="L6" s="71"/>
      <c r="M6" s="71" t="s">
        <v>13</v>
      </c>
      <c r="N6" s="71"/>
      <c r="O6" s="71"/>
      <c r="P6" s="59" t="s">
        <v>15</v>
      </c>
      <c r="Q6" s="72" t="s">
        <v>16</v>
      </c>
    </row>
    <row r="7" spans="1:17" ht="30.75">
      <c r="A7" s="60"/>
      <c r="B7" s="55"/>
      <c r="C7" s="60"/>
      <c r="D7" s="55"/>
      <c r="E7" s="55"/>
      <c r="F7" s="55"/>
      <c r="G7" s="4" t="s">
        <v>17</v>
      </c>
      <c r="H7" s="5" t="s">
        <v>18</v>
      </c>
      <c r="I7" s="6" t="s">
        <v>10</v>
      </c>
      <c r="J7" s="4" t="s">
        <v>17</v>
      </c>
      <c r="K7" s="5" t="s">
        <v>18</v>
      </c>
      <c r="L7" s="6" t="s">
        <v>10</v>
      </c>
      <c r="M7" s="4" t="s">
        <v>17</v>
      </c>
      <c r="N7" s="5" t="s">
        <v>18</v>
      </c>
      <c r="O7" s="6" t="s">
        <v>10</v>
      </c>
      <c r="P7" s="60"/>
      <c r="Q7" s="73"/>
    </row>
    <row r="8" spans="1:17" ht="30.75" customHeight="1">
      <c r="A8" s="2">
        <f t="shared" ref="A8:A15" si="0">RANK(P8,P$8:P$15,0)</f>
        <v>1</v>
      </c>
      <c r="B8" s="20" t="s">
        <v>95</v>
      </c>
      <c r="C8" s="26" t="s">
        <v>7</v>
      </c>
      <c r="D8" s="20" t="s">
        <v>162</v>
      </c>
      <c r="E8" s="29" t="s">
        <v>24</v>
      </c>
      <c r="F8" s="27" t="s">
        <v>43</v>
      </c>
      <c r="G8" s="8">
        <v>189.5</v>
      </c>
      <c r="H8" s="9">
        <f t="shared" ref="H8:H15" si="1">G8/2.9</f>
        <v>65.344827586206904</v>
      </c>
      <c r="I8" s="8">
        <f t="shared" ref="I8:I15" si="2">RANK(G8,G$8:G$40,0)</f>
        <v>1</v>
      </c>
      <c r="J8" s="31">
        <v>183.5</v>
      </c>
      <c r="K8" s="9">
        <f t="shared" ref="K8:K15" si="3">J8/2.9</f>
        <v>63.275862068965516</v>
      </c>
      <c r="L8" s="8">
        <f t="shared" ref="L8:L15" si="4">RANK(J8,J$8:J$40,0)</f>
        <v>4</v>
      </c>
      <c r="M8" s="31">
        <v>186.5</v>
      </c>
      <c r="N8" s="9">
        <f t="shared" ref="N8:N15" si="5">M8/2.9</f>
        <v>64.310344827586206</v>
      </c>
      <c r="O8" s="8">
        <f t="shared" ref="O8:O15" si="6">RANK(M8,M$8:M$40,0)</f>
        <v>2</v>
      </c>
      <c r="P8" s="8">
        <f t="shared" ref="P8:P15" si="7">G8+J8+M8</f>
        <v>559.5</v>
      </c>
      <c r="Q8" s="9">
        <f t="shared" ref="Q8:Q15" si="8">P8/8.7</f>
        <v>64.310344827586206</v>
      </c>
    </row>
    <row r="9" spans="1:17" ht="30.75" customHeight="1">
      <c r="A9" s="2">
        <f t="shared" si="0"/>
        <v>2</v>
      </c>
      <c r="B9" s="49" t="s">
        <v>174</v>
      </c>
      <c r="C9" s="2">
        <v>2</v>
      </c>
      <c r="D9" s="50" t="s">
        <v>175</v>
      </c>
      <c r="E9" s="27" t="s">
        <v>40</v>
      </c>
      <c r="F9" s="27" t="s">
        <v>42</v>
      </c>
      <c r="G9" s="8">
        <v>182</v>
      </c>
      <c r="H9" s="9">
        <f t="shared" si="1"/>
        <v>62.758620689655174</v>
      </c>
      <c r="I9" s="8">
        <f t="shared" si="2"/>
        <v>3</v>
      </c>
      <c r="J9" s="31">
        <v>186.5</v>
      </c>
      <c r="K9" s="9">
        <f t="shared" si="3"/>
        <v>64.310344827586206</v>
      </c>
      <c r="L9" s="8">
        <f t="shared" si="4"/>
        <v>1</v>
      </c>
      <c r="M9" s="31">
        <v>189.5</v>
      </c>
      <c r="N9" s="9">
        <f t="shared" si="5"/>
        <v>65.344827586206904</v>
      </c>
      <c r="O9" s="8">
        <f t="shared" si="6"/>
        <v>1</v>
      </c>
      <c r="P9" s="8">
        <f t="shared" si="7"/>
        <v>558</v>
      </c>
      <c r="Q9" s="9">
        <f t="shared" si="8"/>
        <v>64.137931034482762</v>
      </c>
    </row>
    <row r="10" spans="1:17" ht="30.75" customHeight="1">
      <c r="A10" s="2">
        <f t="shared" si="0"/>
        <v>3</v>
      </c>
      <c r="B10" s="22" t="s">
        <v>161</v>
      </c>
      <c r="C10" s="26">
        <v>2</v>
      </c>
      <c r="D10" s="22" t="s">
        <v>156</v>
      </c>
      <c r="E10" s="26" t="s">
        <v>92</v>
      </c>
      <c r="F10" s="27" t="s">
        <v>43</v>
      </c>
      <c r="G10" s="8">
        <v>183</v>
      </c>
      <c r="H10" s="9">
        <f t="shared" si="1"/>
        <v>63.103448275862071</v>
      </c>
      <c r="I10" s="8">
        <f t="shared" si="2"/>
        <v>2</v>
      </c>
      <c r="J10" s="31">
        <v>184.5</v>
      </c>
      <c r="K10" s="9">
        <f t="shared" si="3"/>
        <v>63.620689655172413</v>
      </c>
      <c r="L10" s="8">
        <f t="shared" si="4"/>
        <v>3</v>
      </c>
      <c r="M10" s="31">
        <v>182.5</v>
      </c>
      <c r="N10" s="9">
        <f t="shared" si="5"/>
        <v>62.931034482758619</v>
      </c>
      <c r="O10" s="8">
        <f t="shared" si="6"/>
        <v>3</v>
      </c>
      <c r="P10" s="8">
        <f t="shared" si="7"/>
        <v>550</v>
      </c>
      <c r="Q10" s="9">
        <f t="shared" si="8"/>
        <v>63.218390804597703</v>
      </c>
    </row>
    <row r="11" spans="1:17" ht="30.75" customHeight="1">
      <c r="A11" s="2">
        <f t="shared" si="0"/>
        <v>4</v>
      </c>
      <c r="B11" s="17" t="s">
        <v>61</v>
      </c>
      <c r="C11" s="23">
        <v>2</v>
      </c>
      <c r="D11" s="17" t="s">
        <v>38</v>
      </c>
      <c r="E11" s="27" t="s">
        <v>40</v>
      </c>
      <c r="F11" s="27" t="s">
        <v>42</v>
      </c>
      <c r="G11" s="8">
        <v>181</v>
      </c>
      <c r="H11" s="9">
        <f t="shared" si="1"/>
        <v>62.413793103448278</v>
      </c>
      <c r="I11" s="8">
        <f t="shared" si="2"/>
        <v>4</v>
      </c>
      <c r="J11" s="31">
        <v>178</v>
      </c>
      <c r="K11" s="9">
        <f t="shared" si="3"/>
        <v>61.379310344827587</v>
      </c>
      <c r="L11" s="8">
        <f t="shared" si="4"/>
        <v>5</v>
      </c>
      <c r="M11" s="31">
        <v>181</v>
      </c>
      <c r="N11" s="9">
        <f t="shared" si="5"/>
        <v>62.413793103448278</v>
      </c>
      <c r="O11" s="8">
        <f t="shared" si="6"/>
        <v>4</v>
      </c>
      <c r="P11" s="8">
        <f t="shared" si="7"/>
        <v>540</v>
      </c>
      <c r="Q11" s="9">
        <f t="shared" si="8"/>
        <v>62.068965517241388</v>
      </c>
    </row>
    <row r="12" spans="1:17" ht="30.75" customHeight="1">
      <c r="A12" s="2">
        <f t="shared" si="0"/>
        <v>5</v>
      </c>
      <c r="B12" s="17" t="s">
        <v>187</v>
      </c>
      <c r="C12" s="23" t="s">
        <v>7</v>
      </c>
      <c r="D12" s="17" t="s">
        <v>164</v>
      </c>
      <c r="E12" s="27" t="s">
        <v>24</v>
      </c>
      <c r="F12" s="27" t="s">
        <v>43</v>
      </c>
      <c r="G12" s="8">
        <v>173</v>
      </c>
      <c r="H12" s="9">
        <f t="shared" si="1"/>
        <v>59.655172413793103</v>
      </c>
      <c r="I12" s="8">
        <f t="shared" si="2"/>
        <v>7</v>
      </c>
      <c r="J12" s="31">
        <v>185.5</v>
      </c>
      <c r="K12" s="9">
        <f t="shared" si="3"/>
        <v>63.96551724137931</v>
      </c>
      <c r="L12" s="8">
        <f t="shared" si="4"/>
        <v>2</v>
      </c>
      <c r="M12" s="31">
        <v>174.5</v>
      </c>
      <c r="N12" s="9">
        <f t="shared" si="5"/>
        <v>60.172413793103452</v>
      </c>
      <c r="O12" s="8">
        <f t="shared" si="6"/>
        <v>5</v>
      </c>
      <c r="P12" s="8">
        <f t="shared" si="7"/>
        <v>533</v>
      </c>
      <c r="Q12" s="9">
        <f t="shared" si="8"/>
        <v>61.264367816091962</v>
      </c>
    </row>
    <row r="13" spans="1:17" ht="30.75" customHeight="1">
      <c r="A13" s="2">
        <f t="shared" si="0"/>
        <v>6</v>
      </c>
      <c r="B13" s="17" t="s">
        <v>60</v>
      </c>
      <c r="C13" s="23">
        <v>3</v>
      </c>
      <c r="D13" s="17" t="s">
        <v>63</v>
      </c>
      <c r="E13" s="27" t="s">
        <v>66</v>
      </c>
      <c r="F13" s="27" t="s">
        <v>68</v>
      </c>
      <c r="G13" s="8">
        <v>177</v>
      </c>
      <c r="H13" s="9">
        <f t="shared" si="1"/>
        <v>61.03448275862069</v>
      </c>
      <c r="I13" s="8">
        <f t="shared" si="2"/>
        <v>5</v>
      </c>
      <c r="J13" s="31">
        <v>168</v>
      </c>
      <c r="K13" s="9">
        <f t="shared" si="3"/>
        <v>57.931034482758619</v>
      </c>
      <c r="L13" s="8">
        <f t="shared" si="4"/>
        <v>6</v>
      </c>
      <c r="M13" s="31">
        <v>168.5</v>
      </c>
      <c r="N13" s="9">
        <f t="shared" si="5"/>
        <v>58.103448275862071</v>
      </c>
      <c r="O13" s="8">
        <f t="shared" si="6"/>
        <v>6</v>
      </c>
      <c r="P13" s="8">
        <f t="shared" si="7"/>
        <v>513.5</v>
      </c>
      <c r="Q13" s="9">
        <f t="shared" si="8"/>
        <v>59.022988505747129</v>
      </c>
    </row>
    <row r="14" spans="1:17" ht="30.75" customHeight="1">
      <c r="A14" s="2">
        <f t="shared" si="0"/>
        <v>7</v>
      </c>
      <c r="B14" s="20" t="s">
        <v>165</v>
      </c>
      <c r="C14" s="26">
        <v>2</v>
      </c>
      <c r="D14" s="20" t="s">
        <v>166</v>
      </c>
      <c r="E14" s="29" t="s">
        <v>167</v>
      </c>
      <c r="F14" s="27" t="s">
        <v>43</v>
      </c>
      <c r="G14" s="8">
        <v>176</v>
      </c>
      <c r="H14" s="9">
        <f t="shared" si="1"/>
        <v>60.689655172413794</v>
      </c>
      <c r="I14" s="8">
        <f t="shared" si="2"/>
        <v>6</v>
      </c>
      <c r="J14" s="31">
        <v>165.5</v>
      </c>
      <c r="K14" s="9">
        <f t="shared" si="3"/>
        <v>57.068965517241381</v>
      </c>
      <c r="L14" s="8">
        <f t="shared" si="4"/>
        <v>7</v>
      </c>
      <c r="M14" s="31">
        <v>167.5</v>
      </c>
      <c r="N14" s="9">
        <f t="shared" si="5"/>
        <v>57.758620689655174</v>
      </c>
      <c r="O14" s="8">
        <f t="shared" si="6"/>
        <v>7</v>
      </c>
      <c r="P14" s="8">
        <f t="shared" si="7"/>
        <v>509</v>
      </c>
      <c r="Q14" s="9">
        <f t="shared" si="8"/>
        <v>58.505747126436788</v>
      </c>
    </row>
    <row r="15" spans="1:17" ht="30.75" customHeight="1">
      <c r="A15" s="2">
        <f t="shared" si="0"/>
        <v>8</v>
      </c>
      <c r="B15" s="20" t="s">
        <v>62</v>
      </c>
      <c r="C15" s="24" t="s">
        <v>7</v>
      </c>
      <c r="D15" s="17" t="s">
        <v>148</v>
      </c>
      <c r="E15" s="27" t="s">
        <v>40</v>
      </c>
      <c r="F15" s="28" t="s">
        <v>42</v>
      </c>
      <c r="G15" s="31">
        <v>172</v>
      </c>
      <c r="H15" s="9">
        <f t="shared" si="1"/>
        <v>59.310344827586206</v>
      </c>
      <c r="I15" s="8">
        <f t="shared" si="2"/>
        <v>8</v>
      </c>
      <c r="J15" s="31">
        <v>163</v>
      </c>
      <c r="K15" s="9">
        <f t="shared" si="3"/>
        <v>56.206896551724142</v>
      </c>
      <c r="L15" s="8">
        <f t="shared" si="4"/>
        <v>8</v>
      </c>
      <c r="M15" s="31">
        <v>161.5</v>
      </c>
      <c r="N15" s="9">
        <f t="shared" si="5"/>
        <v>55.689655172413794</v>
      </c>
      <c r="O15" s="8">
        <f t="shared" si="6"/>
        <v>8</v>
      </c>
      <c r="P15" s="8">
        <f t="shared" si="7"/>
        <v>496.5</v>
      </c>
      <c r="Q15" s="9">
        <f t="shared" si="8"/>
        <v>57.068965517241381</v>
      </c>
    </row>
    <row r="18" spans="2:14">
      <c r="B18" s="32" t="s">
        <v>19</v>
      </c>
      <c r="N18" t="s">
        <v>45</v>
      </c>
    </row>
    <row r="19" spans="2:14">
      <c r="B19" s="74" t="s">
        <v>22</v>
      </c>
      <c r="C19" s="74"/>
      <c r="N19" t="s">
        <v>23</v>
      </c>
    </row>
  </sheetData>
  <sortState ref="A8:R15">
    <sortCondition ref="A8:A15"/>
  </sortState>
  <mergeCells count="18">
    <mergeCell ref="M6:O6"/>
    <mergeCell ref="P6:P7"/>
    <mergeCell ref="B19:C19"/>
    <mergeCell ref="A1:Q1"/>
    <mergeCell ref="A2:Q2"/>
    <mergeCell ref="A3:Q3"/>
    <mergeCell ref="A4:Q4"/>
    <mergeCell ref="A5:D5"/>
    <mergeCell ref="P5:Q5"/>
    <mergeCell ref="Q6:Q7"/>
    <mergeCell ref="A6:A7"/>
    <mergeCell ref="B6:B7"/>
    <mergeCell ref="C6:C7"/>
    <mergeCell ref="D6:D7"/>
    <mergeCell ref="E6:E7"/>
    <mergeCell ref="F6:F7"/>
    <mergeCell ref="G6:I6"/>
    <mergeCell ref="J6:L6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opLeftCell="A11" workbookViewId="0">
      <selection activeCell="P10" sqref="P10"/>
    </sheetView>
  </sheetViews>
  <sheetFormatPr defaultRowHeight="15"/>
  <cols>
    <col min="1" max="1" width="5.5703125" customWidth="1"/>
    <col min="2" max="2" width="15.7109375" customWidth="1"/>
    <col min="3" max="3" width="5.7109375" customWidth="1"/>
    <col min="4" max="4" width="22.7109375" customWidth="1"/>
    <col min="5" max="5" width="13.140625" customWidth="1"/>
    <col min="6" max="6" width="10.7109375" customWidth="1"/>
    <col min="7" max="11" width="7" customWidth="1"/>
    <col min="12" max="12" width="3.140625" customWidth="1"/>
    <col min="13" max="13" width="6" customWidth="1"/>
    <col min="14" max="14" width="11.7109375" customWidth="1"/>
  </cols>
  <sheetData>
    <row r="1" spans="1:17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7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1"/>
      <c r="P3" s="41"/>
      <c r="Q3" s="41"/>
    </row>
    <row r="4" spans="1:17">
      <c r="A4" s="58" t="s">
        <v>196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7" ht="15.75">
      <c r="A5" s="84" t="s">
        <v>1</v>
      </c>
      <c r="B5" s="84"/>
      <c r="C5" s="84"/>
      <c r="D5" s="1"/>
      <c r="E5" s="40"/>
      <c r="F5" s="40"/>
      <c r="M5" s="61" t="s">
        <v>186</v>
      </c>
      <c r="N5" s="61"/>
    </row>
    <row r="6" spans="1:17">
      <c r="A6" s="59" t="s">
        <v>33</v>
      </c>
      <c r="B6" s="54" t="s">
        <v>2</v>
      </c>
      <c r="C6" s="59" t="s">
        <v>3</v>
      </c>
      <c r="D6" s="54" t="s">
        <v>4</v>
      </c>
      <c r="E6" s="54" t="s">
        <v>5</v>
      </c>
      <c r="F6" s="54" t="s">
        <v>6</v>
      </c>
      <c r="G6" s="78" t="s">
        <v>26</v>
      </c>
      <c r="H6" s="78" t="s">
        <v>27</v>
      </c>
      <c r="I6" s="78" t="s">
        <v>28</v>
      </c>
      <c r="J6" s="80" t="s">
        <v>29</v>
      </c>
      <c r="K6" s="80" t="s">
        <v>30</v>
      </c>
      <c r="L6" s="82" t="s">
        <v>31</v>
      </c>
      <c r="M6" s="85" t="s">
        <v>15</v>
      </c>
      <c r="N6" s="85" t="s">
        <v>32</v>
      </c>
    </row>
    <row r="7" spans="1:17">
      <c r="A7" s="60"/>
      <c r="B7" s="55"/>
      <c r="C7" s="60"/>
      <c r="D7" s="55"/>
      <c r="E7" s="55"/>
      <c r="F7" s="55"/>
      <c r="G7" s="79"/>
      <c r="H7" s="79"/>
      <c r="I7" s="79"/>
      <c r="J7" s="81"/>
      <c r="K7" s="81"/>
      <c r="L7" s="83"/>
      <c r="M7" s="86"/>
      <c r="N7" s="86"/>
    </row>
    <row r="8" spans="1:17" ht="25.5" customHeight="1">
      <c r="A8" s="2">
        <v>1</v>
      </c>
      <c r="B8" s="19" t="s">
        <v>106</v>
      </c>
      <c r="C8" s="43" t="s">
        <v>25</v>
      </c>
      <c r="D8" s="25" t="s">
        <v>119</v>
      </c>
      <c r="E8" s="28" t="s">
        <v>121</v>
      </c>
      <c r="F8" s="28" t="s">
        <v>50</v>
      </c>
      <c r="G8" s="16">
        <v>6.9</v>
      </c>
      <c r="H8" s="16">
        <v>7.3</v>
      </c>
      <c r="I8" s="16">
        <v>7.4</v>
      </c>
      <c r="J8" s="16">
        <v>7</v>
      </c>
      <c r="K8" s="16">
        <v>7.2</v>
      </c>
      <c r="L8" s="14"/>
      <c r="M8" s="7">
        <f t="shared" ref="M8:M15" si="0">SUM(G8,H8,I8,J8,K8)</f>
        <v>35.800000000000004</v>
      </c>
      <c r="N8" s="15">
        <f t="shared" ref="N8:N15" si="1">M8*2</f>
        <v>71.600000000000009</v>
      </c>
    </row>
    <row r="9" spans="1:17" ht="25.5" customHeight="1">
      <c r="A9" s="2">
        <v>2</v>
      </c>
      <c r="B9" s="20" t="s">
        <v>103</v>
      </c>
      <c r="C9" s="26" t="s">
        <v>36</v>
      </c>
      <c r="D9" s="46" t="s">
        <v>122</v>
      </c>
      <c r="E9" s="26" t="s">
        <v>8</v>
      </c>
      <c r="F9" s="27" t="s">
        <v>43</v>
      </c>
      <c r="G9" s="16">
        <v>7</v>
      </c>
      <c r="H9" s="16">
        <v>6.6</v>
      </c>
      <c r="I9" s="16">
        <v>7.3</v>
      </c>
      <c r="J9" s="16">
        <v>7.3</v>
      </c>
      <c r="K9" s="16">
        <v>7</v>
      </c>
      <c r="L9" s="14"/>
      <c r="M9" s="7">
        <f t="shared" si="0"/>
        <v>35.200000000000003</v>
      </c>
      <c r="N9" s="15">
        <f t="shared" si="1"/>
        <v>70.400000000000006</v>
      </c>
    </row>
    <row r="10" spans="1:17" ht="25.5" customHeight="1">
      <c r="A10" s="2" t="s">
        <v>123</v>
      </c>
      <c r="B10" s="20" t="s">
        <v>192</v>
      </c>
      <c r="C10" s="26">
        <v>1</v>
      </c>
      <c r="D10" s="20" t="s">
        <v>193</v>
      </c>
      <c r="E10" s="27" t="s">
        <v>24</v>
      </c>
      <c r="F10" s="27" t="s">
        <v>43</v>
      </c>
      <c r="G10" s="16">
        <v>6.8</v>
      </c>
      <c r="H10" s="16">
        <v>7</v>
      </c>
      <c r="I10" s="16">
        <v>7.2</v>
      </c>
      <c r="J10" s="16">
        <v>7</v>
      </c>
      <c r="K10" s="16">
        <v>7</v>
      </c>
      <c r="L10" s="14"/>
      <c r="M10" s="7">
        <f t="shared" si="0"/>
        <v>35</v>
      </c>
      <c r="N10" s="15">
        <f t="shared" si="1"/>
        <v>70</v>
      </c>
    </row>
    <row r="11" spans="1:17" ht="25.5" customHeight="1">
      <c r="A11" s="2">
        <v>3</v>
      </c>
      <c r="B11" s="21" t="s">
        <v>108</v>
      </c>
      <c r="C11" s="26" t="s">
        <v>7</v>
      </c>
      <c r="D11" s="20" t="s">
        <v>120</v>
      </c>
      <c r="E11" s="26" t="s">
        <v>24</v>
      </c>
      <c r="F11" s="27" t="s">
        <v>43</v>
      </c>
      <c r="G11" s="16">
        <v>7.3</v>
      </c>
      <c r="H11" s="16">
        <v>6.7</v>
      </c>
      <c r="I11" s="16">
        <v>7</v>
      </c>
      <c r="J11" s="16">
        <v>6.5</v>
      </c>
      <c r="K11" s="16">
        <v>6.8</v>
      </c>
      <c r="L11" s="14"/>
      <c r="M11" s="7">
        <f t="shared" si="0"/>
        <v>34.299999999999997</v>
      </c>
      <c r="N11" s="15">
        <f t="shared" si="1"/>
        <v>68.599999999999994</v>
      </c>
    </row>
    <row r="12" spans="1:17" ht="29.25" customHeight="1">
      <c r="A12" s="2">
        <v>4</v>
      </c>
      <c r="B12" s="20" t="s">
        <v>194</v>
      </c>
      <c r="C12" s="26" t="s">
        <v>25</v>
      </c>
      <c r="D12" s="20" t="s">
        <v>113</v>
      </c>
      <c r="E12" s="27" t="s">
        <v>24</v>
      </c>
      <c r="F12" s="27" t="s">
        <v>43</v>
      </c>
      <c r="G12" s="16">
        <v>6.6</v>
      </c>
      <c r="H12" s="16">
        <v>6.8</v>
      </c>
      <c r="I12" s="16">
        <v>7</v>
      </c>
      <c r="J12" s="16">
        <v>6.8</v>
      </c>
      <c r="K12" s="16">
        <v>6.8</v>
      </c>
      <c r="L12" s="14"/>
      <c r="M12" s="7">
        <f t="shared" si="0"/>
        <v>34</v>
      </c>
      <c r="N12" s="15">
        <f t="shared" si="1"/>
        <v>68</v>
      </c>
    </row>
    <row r="13" spans="1:17" ht="25.5" customHeight="1">
      <c r="A13" s="2">
        <v>5</v>
      </c>
      <c r="B13" s="30" t="s">
        <v>107</v>
      </c>
      <c r="C13" s="26" t="s">
        <v>7</v>
      </c>
      <c r="D13" s="20" t="s">
        <v>115</v>
      </c>
      <c r="E13" s="26" t="s">
        <v>24</v>
      </c>
      <c r="F13" s="27" t="s">
        <v>43</v>
      </c>
      <c r="G13" s="16">
        <v>7</v>
      </c>
      <c r="H13" s="16">
        <v>6.5</v>
      </c>
      <c r="I13" s="16">
        <v>6.7</v>
      </c>
      <c r="J13" s="16">
        <v>6.9</v>
      </c>
      <c r="K13" s="16">
        <v>6.8</v>
      </c>
      <c r="L13" s="14"/>
      <c r="M13" s="7">
        <f t="shared" si="0"/>
        <v>33.9</v>
      </c>
      <c r="N13" s="15">
        <f t="shared" si="1"/>
        <v>67.8</v>
      </c>
    </row>
    <row r="14" spans="1:17" ht="25.5" customHeight="1">
      <c r="A14" s="2">
        <v>6</v>
      </c>
      <c r="B14" s="19" t="s">
        <v>105</v>
      </c>
      <c r="C14" s="43" t="s">
        <v>25</v>
      </c>
      <c r="D14" s="25" t="s">
        <v>114</v>
      </c>
      <c r="E14" s="27" t="s">
        <v>79</v>
      </c>
      <c r="F14" s="28" t="s">
        <v>42</v>
      </c>
      <c r="G14" s="16">
        <v>6.7</v>
      </c>
      <c r="H14" s="16">
        <v>6.5</v>
      </c>
      <c r="I14" s="16">
        <v>7</v>
      </c>
      <c r="J14" s="16">
        <v>6.8</v>
      </c>
      <c r="K14" s="16">
        <v>6.8</v>
      </c>
      <c r="L14" s="14"/>
      <c r="M14" s="7">
        <f t="shared" si="0"/>
        <v>33.799999999999997</v>
      </c>
      <c r="N14" s="15">
        <f t="shared" si="1"/>
        <v>67.599999999999994</v>
      </c>
    </row>
    <row r="15" spans="1:17" ht="25.5" customHeight="1">
      <c r="A15" s="2">
        <v>7</v>
      </c>
      <c r="B15" s="20" t="s">
        <v>110</v>
      </c>
      <c r="C15" s="7">
        <v>2</v>
      </c>
      <c r="D15" s="48" t="s">
        <v>117</v>
      </c>
      <c r="E15" s="29" t="s">
        <v>24</v>
      </c>
      <c r="F15" s="27" t="s">
        <v>43</v>
      </c>
      <c r="G15" s="16">
        <v>7.2</v>
      </c>
      <c r="H15" s="16">
        <v>6.3</v>
      </c>
      <c r="I15" s="16">
        <v>7</v>
      </c>
      <c r="J15" s="16">
        <v>6.2</v>
      </c>
      <c r="K15" s="16">
        <v>6.6</v>
      </c>
      <c r="L15" s="14"/>
      <c r="M15" s="7">
        <f t="shared" si="0"/>
        <v>33.299999999999997</v>
      </c>
      <c r="N15" s="15">
        <f t="shared" si="1"/>
        <v>66.599999999999994</v>
      </c>
    </row>
    <row r="16" spans="1:17" ht="25.5" customHeight="1">
      <c r="A16" s="58" t="s">
        <v>197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25.5" customHeight="1">
      <c r="A17" s="2" t="s">
        <v>123</v>
      </c>
      <c r="B17" s="20" t="s">
        <v>182</v>
      </c>
      <c r="C17" s="26" t="s">
        <v>25</v>
      </c>
      <c r="D17" s="52" t="s">
        <v>183</v>
      </c>
      <c r="E17" s="26" t="s">
        <v>24</v>
      </c>
      <c r="F17" s="27" t="s">
        <v>43</v>
      </c>
      <c r="G17" s="16">
        <v>7.2</v>
      </c>
      <c r="H17" s="16">
        <v>7.2</v>
      </c>
      <c r="I17" s="16">
        <v>7.2</v>
      </c>
      <c r="J17" s="16">
        <v>7</v>
      </c>
      <c r="K17" s="16">
        <v>7.2</v>
      </c>
      <c r="L17" s="14"/>
      <c r="M17" s="7">
        <f t="shared" ref="M17:M22" si="2">SUM(G17,H17,I17,J17,K17)</f>
        <v>35.800000000000004</v>
      </c>
      <c r="N17" s="15">
        <f t="shared" ref="N17:N22" si="3">M17*2</f>
        <v>71.600000000000009</v>
      </c>
    </row>
    <row r="18" spans="1:14" ht="25.5" customHeight="1">
      <c r="A18" s="2">
        <v>1</v>
      </c>
      <c r="B18" s="20" t="s">
        <v>109</v>
      </c>
      <c r="C18" s="26" t="s">
        <v>7</v>
      </c>
      <c r="D18" s="46" t="s">
        <v>116</v>
      </c>
      <c r="E18" s="26" t="s">
        <v>24</v>
      </c>
      <c r="F18" s="27" t="s">
        <v>43</v>
      </c>
      <c r="G18" s="16">
        <v>7.2</v>
      </c>
      <c r="H18" s="16">
        <v>6.8</v>
      </c>
      <c r="I18" s="16">
        <v>7</v>
      </c>
      <c r="J18" s="16">
        <v>7.3</v>
      </c>
      <c r="K18" s="16">
        <v>7.2</v>
      </c>
      <c r="L18" s="14"/>
      <c r="M18" s="7">
        <f t="shared" si="2"/>
        <v>35.5</v>
      </c>
      <c r="N18" s="15">
        <f t="shared" si="3"/>
        <v>71</v>
      </c>
    </row>
    <row r="19" spans="1:14" ht="25.5" customHeight="1">
      <c r="A19" s="2">
        <v>2</v>
      </c>
      <c r="B19" s="20" t="s">
        <v>111</v>
      </c>
      <c r="C19" s="47" t="s">
        <v>25</v>
      </c>
      <c r="D19" s="42" t="s">
        <v>124</v>
      </c>
      <c r="E19" s="29" t="s">
        <v>67</v>
      </c>
      <c r="F19" s="27" t="s">
        <v>43</v>
      </c>
      <c r="G19" s="16">
        <v>7</v>
      </c>
      <c r="H19" s="16">
        <v>7</v>
      </c>
      <c r="I19" s="16">
        <v>6.8</v>
      </c>
      <c r="J19" s="16">
        <v>6.8</v>
      </c>
      <c r="K19" s="16">
        <v>7</v>
      </c>
      <c r="L19" s="14"/>
      <c r="M19" s="7">
        <f t="shared" si="2"/>
        <v>34.6</v>
      </c>
      <c r="N19" s="15">
        <f t="shared" si="3"/>
        <v>69.2</v>
      </c>
    </row>
    <row r="20" spans="1:14" ht="25.5" customHeight="1">
      <c r="A20" s="2">
        <v>3</v>
      </c>
      <c r="B20" s="20" t="s">
        <v>184</v>
      </c>
      <c r="C20" s="26" t="s">
        <v>7</v>
      </c>
      <c r="D20" s="46" t="s">
        <v>185</v>
      </c>
      <c r="E20" s="26" t="s">
        <v>24</v>
      </c>
      <c r="F20" s="27" t="s">
        <v>43</v>
      </c>
      <c r="G20" s="16">
        <v>6.5</v>
      </c>
      <c r="H20" s="16">
        <v>7</v>
      </c>
      <c r="I20" s="16">
        <v>6.8</v>
      </c>
      <c r="J20" s="16">
        <v>7</v>
      </c>
      <c r="K20" s="16">
        <v>6.8</v>
      </c>
      <c r="L20" s="14"/>
      <c r="M20" s="7">
        <f t="shared" si="2"/>
        <v>34.1</v>
      </c>
      <c r="N20" s="15">
        <f t="shared" si="3"/>
        <v>68.2</v>
      </c>
    </row>
    <row r="21" spans="1:14" ht="25.5" customHeight="1">
      <c r="A21" s="2">
        <v>4</v>
      </c>
      <c r="B21" s="19" t="s">
        <v>104</v>
      </c>
      <c r="C21" s="43" t="s">
        <v>25</v>
      </c>
      <c r="D21" s="25" t="s">
        <v>118</v>
      </c>
      <c r="E21" s="28" t="s">
        <v>190</v>
      </c>
      <c r="F21" s="27" t="s">
        <v>43</v>
      </c>
      <c r="G21" s="16">
        <v>6.5</v>
      </c>
      <c r="H21" s="16">
        <v>6.7</v>
      </c>
      <c r="I21" s="16">
        <v>6.9</v>
      </c>
      <c r="J21" s="16">
        <v>7</v>
      </c>
      <c r="K21" s="16">
        <v>6.8</v>
      </c>
      <c r="L21" s="14"/>
      <c r="M21" s="7">
        <f t="shared" si="2"/>
        <v>33.9</v>
      </c>
      <c r="N21" s="15">
        <f t="shared" si="3"/>
        <v>67.8</v>
      </c>
    </row>
    <row r="22" spans="1:14" ht="25.5" customHeight="1">
      <c r="A22" s="2">
        <v>5</v>
      </c>
      <c r="B22" s="18" t="s">
        <v>102</v>
      </c>
      <c r="C22" s="26">
        <v>1</v>
      </c>
      <c r="D22" s="20" t="s">
        <v>112</v>
      </c>
      <c r="E22" s="26" t="s">
        <v>8</v>
      </c>
      <c r="F22" s="27" t="s">
        <v>43</v>
      </c>
      <c r="G22" s="16">
        <v>6.5</v>
      </c>
      <c r="H22" s="16">
        <v>7</v>
      </c>
      <c r="I22" s="16">
        <v>6.6</v>
      </c>
      <c r="J22" s="16">
        <v>6.7</v>
      </c>
      <c r="K22" s="16">
        <v>6.7</v>
      </c>
      <c r="L22" s="14"/>
      <c r="M22" s="7">
        <f t="shared" si="2"/>
        <v>33.5</v>
      </c>
      <c r="N22" s="15">
        <f t="shared" si="3"/>
        <v>67</v>
      </c>
    </row>
    <row r="25" spans="1:14">
      <c r="B25" t="s">
        <v>19</v>
      </c>
      <c r="N25" t="s">
        <v>45</v>
      </c>
    </row>
    <row r="26" spans="1:14">
      <c r="B26" t="s">
        <v>22</v>
      </c>
      <c r="N26" t="s">
        <v>23</v>
      </c>
    </row>
    <row r="27" spans="1:14">
      <c r="B27" t="s">
        <v>35</v>
      </c>
      <c r="N27" t="s">
        <v>34</v>
      </c>
    </row>
    <row r="28" spans="1:14">
      <c r="B28" t="s">
        <v>35</v>
      </c>
      <c r="N28" t="s">
        <v>53</v>
      </c>
    </row>
  </sheetData>
  <sortState ref="A19:Q22">
    <sortCondition descending="1" ref="M19:M22"/>
  </sortState>
  <mergeCells count="21">
    <mergeCell ref="A16:N16"/>
    <mergeCell ref="A1:N1"/>
    <mergeCell ref="A2:N2"/>
    <mergeCell ref="A3:N3"/>
    <mergeCell ref="A4:N4"/>
    <mergeCell ref="A5:C5"/>
    <mergeCell ref="M5:N5"/>
    <mergeCell ref="M6:M7"/>
    <mergeCell ref="N6:N7"/>
    <mergeCell ref="G6:G7"/>
    <mergeCell ref="H6:H7"/>
    <mergeCell ref="A6:A7"/>
    <mergeCell ref="B6:B7"/>
    <mergeCell ref="C6:C7"/>
    <mergeCell ref="D6:D7"/>
    <mergeCell ref="E6:E7"/>
    <mergeCell ref="I6:I7"/>
    <mergeCell ref="J6:J7"/>
    <mergeCell ref="K6:K7"/>
    <mergeCell ref="L6:L7"/>
    <mergeCell ref="F6:F7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Дети КП</vt:lpstr>
      <vt:lpstr>КЮР дети</vt:lpstr>
      <vt:lpstr>Любители ЭКВИ1</vt:lpstr>
      <vt:lpstr>Любители КП</vt:lpstr>
      <vt:lpstr>Молодые лошади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Аркадий</cp:lastModifiedBy>
  <cp:lastPrinted>2014-06-21T11:55:46Z</cp:lastPrinted>
  <dcterms:created xsi:type="dcterms:W3CDTF">2011-01-22T22:10:05Z</dcterms:created>
  <dcterms:modified xsi:type="dcterms:W3CDTF">2014-07-08T18:39:44Z</dcterms:modified>
</cp:coreProperties>
</file>