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5" yWindow="120" windowWidth="15135" windowHeight="8130" activeTab="1"/>
  </bookViews>
  <sheets>
    <sheet name="ПП" sheetId="8" r:id="rId1"/>
    <sheet name="КП" sheetId="4" r:id="rId2"/>
  </sheets>
  <calcPr calcId="125725"/>
</workbook>
</file>

<file path=xl/calcChain.xml><?xml version="1.0" encoding="utf-8"?>
<calcChain xmlns="http://schemas.openxmlformats.org/spreadsheetml/2006/main">
  <c r="H13" i="8"/>
  <c r="H11"/>
  <c r="H9"/>
  <c r="H10"/>
  <c r="H12"/>
  <c r="K13"/>
  <c r="K11"/>
  <c r="K9"/>
  <c r="K10"/>
  <c r="K12"/>
  <c r="N13"/>
  <c r="N11"/>
  <c r="N9"/>
  <c r="N10"/>
  <c r="N12"/>
  <c r="I10"/>
  <c r="L10"/>
  <c r="O10"/>
  <c r="Q10"/>
  <c r="R10" s="1"/>
  <c r="I13"/>
  <c r="L13"/>
  <c r="O13"/>
  <c r="Q13"/>
  <c r="R13" s="1"/>
  <c r="Q12"/>
  <c r="R12" s="1"/>
  <c r="O12"/>
  <c r="L12"/>
  <c r="I12"/>
  <c r="Q11"/>
  <c r="R11" s="1"/>
  <c r="O11"/>
  <c r="L11"/>
  <c r="I11"/>
  <c r="Q9"/>
  <c r="R9" s="1"/>
  <c r="O9"/>
  <c r="L9"/>
  <c r="I9"/>
  <c r="H10" i="4"/>
  <c r="I10"/>
  <c r="K10"/>
  <c r="L10"/>
  <c r="N10"/>
  <c r="O10"/>
  <c r="Q10"/>
  <c r="R10" s="1"/>
  <c r="H13" l="1"/>
  <c r="I13"/>
  <c r="K13"/>
  <c r="L13"/>
  <c r="N13"/>
  <c r="O13"/>
  <c r="Q13"/>
  <c r="H12"/>
  <c r="I12"/>
  <c r="K12"/>
  <c r="L12"/>
  <c r="N12"/>
  <c r="O12"/>
  <c r="Q12"/>
  <c r="H9"/>
  <c r="I9"/>
  <c r="K9"/>
  <c r="L9"/>
  <c r="N9"/>
  <c r="O9"/>
  <c r="Q9"/>
  <c r="H11"/>
  <c r="I11"/>
  <c r="K11"/>
  <c r="L11"/>
  <c r="N11"/>
  <c r="O11"/>
  <c r="Q11"/>
  <c r="H14"/>
  <c r="I14"/>
  <c r="K14"/>
  <c r="L14"/>
  <c r="N14"/>
  <c r="O14"/>
  <c r="Q14"/>
  <c r="A14" l="1"/>
  <c r="R12"/>
  <c r="A12"/>
  <c r="R11"/>
  <c r="A11"/>
  <c r="R9"/>
  <c r="A9"/>
  <c r="R13"/>
  <c r="A13"/>
  <c r="A10"/>
  <c r="R14"/>
</calcChain>
</file>

<file path=xl/sharedStrings.xml><?xml version="1.0" encoding="utf-8"?>
<sst xmlns="http://schemas.openxmlformats.org/spreadsheetml/2006/main" count="117" uniqueCount="58">
  <si>
    <t>Выездка</t>
  </si>
  <si>
    <t>г.Н.Новгород кск "Пассаж"</t>
  </si>
  <si>
    <t>Звание, разряд</t>
  </si>
  <si>
    <t>Владелец</t>
  </si>
  <si>
    <t>Команда, регион</t>
  </si>
  <si>
    <t>кмс</t>
  </si>
  <si>
    <t>Технические результаты</t>
  </si>
  <si>
    <t>Место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</si>
  <si>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</si>
  <si>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</si>
  <si>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Н</t>
  </si>
  <si>
    <t>С</t>
  </si>
  <si>
    <t>М</t>
  </si>
  <si>
    <t>Кол. ошиб.</t>
  </si>
  <si>
    <t>Всего баллов</t>
  </si>
  <si>
    <t>Всего %</t>
  </si>
  <si>
    <t>Баллы</t>
  </si>
  <si>
    <t>%</t>
  </si>
  <si>
    <t>Командный приз. Юниоры.</t>
  </si>
  <si>
    <t>Главный судья</t>
  </si>
  <si>
    <t>Главный секретарь</t>
  </si>
  <si>
    <t>Вып.норм.</t>
  </si>
  <si>
    <t>Ниж.обл.</t>
  </si>
  <si>
    <t>Соколова Е.</t>
  </si>
  <si>
    <t>СДЮСШОР</t>
  </si>
  <si>
    <r>
      <t>ЗАВИСТНИК-</t>
    </r>
    <r>
      <rPr>
        <sz val="9"/>
        <color indexed="8"/>
        <rFont val="Verdana"/>
        <family val="2"/>
        <charset val="204"/>
      </rPr>
      <t>99,т.гнед.,мер.</t>
    </r>
  </si>
  <si>
    <r>
      <t>НОВОЖИЛОВА</t>
    </r>
    <r>
      <rPr>
        <sz val="9"/>
        <color indexed="8"/>
        <rFont val="Verdana"/>
        <family val="2"/>
        <charset val="204"/>
      </rPr>
      <t xml:space="preserve"> Любовь, 1995</t>
    </r>
  </si>
  <si>
    <r>
      <t xml:space="preserve">ЗОЛОТНИЦЫНА </t>
    </r>
    <r>
      <rPr>
        <sz val="9"/>
        <color indexed="8"/>
        <rFont val="Verdana"/>
        <family val="2"/>
        <charset val="204"/>
      </rPr>
      <t>Татьяна,1994</t>
    </r>
  </si>
  <si>
    <r>
      <t>ГИБРАЛТАР-</t>
    </r>
    <r>
      <rPr>
        <sz val="9"/>
        <color indexed="8"/>
        <rFont val="Verdana"/>
        <family val="2"/>
        <charset val="204"/>
      </rPr>
      <t>07,гнед.,мер.</t>
    </r>
  </si>
  <si>
    <r>
      <t xml:space="preserve">ДУКСИНА  </t>
    </r>
    <r>
      <rPr>
        <sz val="9"/>
        <color indexed="8"/>
        <rFont val="Verdana"/>
        <family val="2"/>
        <charset val="204"/>
      </rPr>
      <t>Анастасия, 1994</t>
    </r>
  </si>
  <si>
    <r>
      <t>ЭЙР ВОЯЖ-</t>
    </r>
    <r>
      <rPr>
        <sz val="9"/>
        <color indexed="8"/>
        <rFont val="Verdana"/>
        <family val="2"/>
        <charset val="204"/>
      </rPr>
      <t>06,рыж.,мер., Нижег.обл.</t>
    </r>
  </si>
  <si>
    <t>ч/в СДЮСШОР</t>
  </si>
  <si>
    <r>
      <t xml:space="preserve">БАЛАШОВ  </t>
    </r>
    <r>
      <rPr>
        <sz val="8"/>
        <color indexed="8"/>
        <rFont val="Verdana"/>
        <family val="2"/>
        <charset val="204"/>
      </rPr>
      <t>Дмитрий,1995</t>
    </r>
  </si>
  <si>
    <r>
      <t>ПЕРИГЕЙ-</t>
    </r>
    <r>
      <rPr>
        <sz val="8"/>
        <color indexed="8"/>
        <rFont val="Verdana"/>
        <family val="2"/>
        <charset val="204"/>
      </rPr>
      <t>02,гнед.,мер.</t>
    </r>
  </si>
  <si>
    <t>Кубок Нижегородской области</t>
  </si>
  <si>
    <t>Коган И.</t>
  </si>
  <si>
    <t>б/р</t>
  </si>
  <si>
    <t>14.04.15г.</t>
  </si>
  <si>
    <r>
      <t xml:space="preserve">ЛЯЛЯЕВА </t>
    </r>
    <r>
      <rPr>
        <sz val="9"/>
        <color indexed="8"/>
        <rFont val="Verdana"/>
        <family val="2"/>
        <charset val="204"/>
      </rPr>
      <t>Анастасия,1996</t>
    </r>
  </si>
  <si>
    <r>
      <t>ДИПЛОМАТ-</t>
    </r>
    <r>
      <rPr>
        <sz val="9"/>
        <color indexed="8"/>
        <rFont val="Verdana"/>
        <family val="2"/>
        <charset val="204"/>
      </rPr>
      <t>05,гнед.,мер.</t>
    </r>
  </si>
  <si>
    <t>ДЮСШ "Олимп"</t>
  </si>
  <si>
    <r>
      <t xml:space="preserve">АБРАМОВА </t>
    </r>
    <r>
      <rPr>
        <sz val="9"/>
        <color indexed="8"/>
        <rFont val="Verdana"/>
        <family val="2"/>
        <charset val="204"/>
      </rPr>
      <t>Софья,1996</t>
    </r>
  </si>
  <si>
    <t>СДЮСШОР ч/в</t>
  </si>
  <si>
    <t>Предварительный приз. Юниоры.</t>
  </si>
  <si>
    <r>
      <t>ЗАТОН-</t>
    </r>
    <r>
      <rPr>
        <sz val="9"/>
        <color indexed="8"/>
        <rFont val="Verdana"/>
        <family val="2"/>
        <charset val="204"/>
      </rPr>
      <t>99,гнед.,мер.</t>
    </r>
  </si>
  <si>
    <r>
      <t>Судьи:Н</t>
    </r>
    <r>
      <rPr>
        <sz val="11"/>
        <color indexed="8"/>
        <rFont val="Verdana"/>
        <family val="2"/>
        <charset val="204"/>
      </rPr>
      <t xml:space="preserve">-Ирсецкая Е., </t>
    </r>
    <r>
      <rPr>
        <b/>
        <sz val="11"/>
        <color indexed="8"/>
        <rFont val="Verdana"/>
        <family val="2"/>
        <charset val="204"/>
      </rPr>
      <t>С-</t>
    </r>
    <r>
      <rPr>
        <sz val="11"/>
        <color indexed="8"/>
        <rFont val="Verdana"/>
        <family val="2"/>
        <charset val="204"/>
      </rPr>
      <t xml:space="preserve">Соколова О., </t>
    </r>
    <r>
      <rPr>
        <b/>
        <sz val="11"/>
        <color indexed="8"/>
        <rFont val="Verdana"/>
        <family val="2"/>
        <charset val="204"/>
      </rPr>
      <t>М</t>
    </r>
    <r>
      <rPr>
        <sz val="11"/>
        <color indexed="8"/>
        <rFont val="Verdana"/>
        <family val="2"/>
        <charset val="204"/>
      </rPr>
      <t>-Коган И.</t>
    </r>
  </si>
  <si>
    <t>16.04.15г.</t>
  </si>
  <si>
    <r>
      <t>ФИЛИППОВА</t>
    </r>
    <r>
      <rPr>
        <sz val="8"/>
        <color indexed="8"/>
        <rFont val="Verdana"/>
        <family val="2"/>
        <charset val="204"/>
      </rPr>
      <t xml:space="preserve"> Ирина, 1995</t>
    </r>
  </si>
  <si>
    <r>
      <t>САПФИР</t>
    </r>
    <r>
      <rPr>
        <sz val="8"/>
        <color indexed="8"/>
        <rFont val="Verdana"/>
        <family val="2"/>
        <charset val="204"/>
      </rPr>
      <t xml:space="preserve"> - 04, сер., мер., тер.</t>
    </r>
  </si>
  <si>
    <r>
      <t>ДЕДИКОВА</t>
    </r>
    <r>
      <rPr>
        <sz val="8"/>
        <color indexed="8"/>
        <rFont val="Verdana"/>
        <family val="2"/>
        <charset val="204"/>
      </rPr>
      <t xml:space="preserve"> Екатерина, 1998</t>
    </r>
  </si>
  <si>
    <r>
      <t>ПАРАДОКС</t>
    </r>
    <r>
      <rPr>
        <sz val="8"/>
        <color indexed="8"/>
        <rFont val="Verdana"/>
        <family val="2"/>
        <charset val="204"/>
      </rPr>
      <t xml:space="preserve"> - 01, рыж., мер., буден. </t>
    </r>
  </si>
  <si>
    <r>
      <t xml:space="preserve">АБРАМОВА </t>
    </r>
    <r>
      <rPr>
        <sz val="8"/>
        <color indexed="8"/>
        <rFont val="Verdana"/>
        <family val="2"/>
        <charset val="204"/>
      </rPr>
      <t>Софья,1996</t>
    </r>
  </si>
  <si>
    <r>
      <t>ЗАТОН-</t>
    </r>
    <r>
      <rPr>
        <sz val="8"/>
        <color indexed="8"/>
        <rFont val="Verdana"/>
        <family val="2"/>
        <charset val="204"/>
      </rPr>
      <t>99,гнед.,мер.</t>
    </r>
  </si>
  <si>
    <r>
      <t>НОВОЖИЛОВА</t>
    </r>
    <r>
      <rPr>
        <sz val="8"/>
        <color indexed="8"/>
        <rFont val="Verdana"/>
        <family val="2"/>
        <charset val="204"/>
      </rPr>
      <t xml:space="preserve"> Любовь, 1995</t>
    </r>
  </si>
  <si>
    <r>
      <t>ЗАВИСТНИК-</t>
    </r>
    <r>
      <rPr>
        <sz val="8"/>
        <color indexed="8"/>
        <rFont val="Verdana"/>
        <family val="2"/>
        <charset val="204"/>
      </rPr>
      <t>99,т.гнед.,мер.</t>
    </r>
  </si>
  <si>
    <r>
      <t xml:space="preserve">ЗОЛОТНИЦЫНА </t>
    </r>
    <r>
      <rPr>
        <sz val="8"/>
        <color indexed="8"/>
        <rFont val="Verdana"/>
        <family val="2"/>
        <charset val="204"/>
      </rPr>
      <t>Татьяна,1994</t>
    </r>
  </si>
  <si>
    <r>
      <t>ГИБРАЛТАР-</t>
    </r>
    <r>
      <rPr>
        <sz val="8"/>
        <color indexed="8"/>
        <rFont val="Verdana"/>
        <family val="2"/>
        <charset val="204"/>
      </rPr>
      <t>07,гнед.,мер.</t>
    </r>
  </si>
  <si>
    <r>
      <t>Судьи:Н</t>
    </r>
    <r>
      <rPr>
        <sz val="11"/>
        <color indexed="8"/>
        <rFont val="Verdana"/>
        <family val="2"/>
        <charset val="204"/>
      </rPr>
      <t xml:space="preserve">-Коган И., </t>
    </r>
    <r>
      <rPr>
        <b/>
        <sz val="11"/>
        <color indexed="8"/>
        <rFont val="Verdana"/>
        <family val="2"/>
        <charset val="204"/>
      </rPr>
      <t>С-</t>
    </r>
    <r>
      <rPr>
        <sz val="11"/>
        <color indexed="8"/>
        <rFont val="Verdana"/>
        <family val="2"/>
        <charset val="204"/>
      </rPr>
      <t xml:space="preserve">Ирсецкая Е., </t>
    </r>
    <r>
      <rPr>
        <b/>
        <sz val="11"/>
        <color indexed="8"/>
        <rFont val="Verdana"/>
        <family val="2"/>
        <charset val="204"/>
      </rPr>
      <t>М</t>
    </r>
    <r>
      <rPr>
        <sz val="11"/>
        <color indexed="8"/>
        <rFont val="Verdana"/>
        <family val="2"/>
        <charset val="204"/>
      </rPr>
      <t>-Соколова О.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</si>
</sst>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9">
    <font>
      <sz val="11"/>
      <color theme="1"/>
      <name val="Calibri"/>
      <family val="2"/>
      <charset val="204"/>
      <scheme val="minor"/>
    </font>
    <font>
      <b/>
      <sz val="14"/>
      <color indexed="8"/>
      <name val="Verdana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12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b/>
      <sz val="8"/>
      <name val="Verdana"/>
      <family val="2"/>
      <charset val="204"/>
    </font>
    <font>
      <b/>
      <sz val="12"/>
      <color indexed="8"/>
      <name val="Calibri"/>
      <family val="2"/>
      <charset val="204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b/>
      <sz val="10"/>
      <name val="Verdana"/>
      <family val="2"/>
      <charset val="204"/>
    </font>
    <font>
      <sz val="9"/>
      <color indexed="8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Verdana"/>
      <family val="2"/>
      <charset val="204"/>
    </font>
    <font>
      <b/>
      <sz val="8"/>
      <color indexed="8"/>
      <name val="Calibri"/>
      <family val="2"/>
      <charset val="204"/>
    </font>
    <font>
      <b/>
      <sz val="8"/>
      <color indexed="8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6" fillId="0" borderId="0" xfId="0" applyFont="1"/>
    <xf numFmtId="0" fontId="15" fillId="0" borderId="2" xfId="0" applyFont="1" applyBorder="1" applyAlignment="1">
      <alignment horizontal="center" vertical="center"/>
    </xf>
    <xf numFmtId="0" fontId="7" fillId="0" borderId="0" xfId="0" applyFont="1"/>
    <xf numFmtId="1" fontId="11" fillId="2" borderId="3" xfId="1" applyNumberFormat="1" applyFont="1" applyFill="1" applyBorder="1" applyAlignment="1" applyProtection="1">
      <alignment horizontal="center" vertical="center" textRotation="90" wrapText="1"/>
      <protection locked="0"/>
    </xf>
    <xf numFmtId="164" fontId="11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3" xfId="1" applyFont="1" applyFill="1" applyBorder="1" applyAlignment="1" applyProtection="1">
      <alignment horizontal="center" vertical="center" textRotation="90" wrapText="1"/>
      <protection locked="0"/>
    </xf>
    <xf numFmtId="0" fontId="6" fillId="0" borderId="4" xfId="0" applyFont="1" applyBorder="1" applyAlignment="1"/>
    <xf numFmtId="0" fontId="14" fillId="0" borderId="2" xfId="0" applyFont="1" applyBorder="1" applyAlignment="1">
      <alignment wrapText="1"/>
    </xf>
    <xf numFmtId="0" fontId="13" fillId="0" borderId="2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wrapText="1"/>
    </xf>
    <xf numFmtId="165" fontId="15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Fill="1" applyBorder="1" applyAlignment="1">
      <alignment wrapText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wrapText="1"/>
    </xf>
    <xf numFmtId="49" fontId="18" fillId="0" borderId="2" xfId="0" applyNumberFormat="1" applyFont="1" applyFill="1" applyBorder="1" applyAlignment="1">
      <alignment wrapText="1"/>
    </xf>
    <xf numFmtId="0" fontId="16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wrapText="1"/>
    </xf>
    <xf numFmtId="49" fontId="18" fillId="0" borderId="2" xfId="0" applyNumberFormat="1" applyFont="1" applyBorder="1" applyAlignment="1">
      <alignment wrapText="1"/>
    </xf>
    <xf numFmtId="0" fontId="16" fillId="0" borderId="2" xfId="0" applyFont="1" applyBorder="1" applyAlignment="1">
      <alignment horizontal="center" vertical="center"/>
    </xf>
    <xf numFmtId="0" fontId="3" fillId="0" borderId="0" xfId="2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2" borderId="3" xfId="2" applyFont="1" applyFill="1" applyBorder="1" applyAlignment="1" applyProtection="1">
      <alignment horizontal="center" textRotation="90"/>
      <protection locked="0"/>
    </xf>
    <xf numFmtId="0" fontId="10" fillId="2" borderId="5" xfId="2" applyFont="1" applyFill="1" applyBorder="1" applyAlignment="1" applyProtection="1">
      <alignment horizontal="center" textRotation="90"/>
      <protection locked="0"/>
    </xf>
    <xf numFmtId="0" fontId="9" fillId="0" borderId="4" xfId="0" applyFont="1" applyBorder="1" applyAlignment="1">
      <alignment horizontal="center"/>
    </xf>
    <xf numFmtId="0" fontId="10" fillId="2" borderId="3" xfId="2" applyFont="1" applyFill="1" applyBorder="1" applyAlignment="1" applyProtection="1">
      <alignment horizontal="center" vertical="center" textRotation="90" wrapText="1"/>
      <protection locked="0"/>
    </xf>
    <xf numFmtId="0" fontId="10" fillId="2" borderId="6" xfId="2" applyFont="1" applyFill="1" applyBorder="1" applyAlignment="1" applyProtection="1">
      <alignment horizontal="center" vertical="center" textRotation="90" wrapText="1"/>
      <protection locked="0"/>
    </xf>
    <xf numFmtId="164" fontId="10" fillId="2" borderId="3" xfId="2" applyNumberFormat="1" applyFont="1" applyFill="1" applyBorder="1" applyAlignment="1" applyProtection="1">
      <alignment horizontal="center" vertical="center" wrapText="1"/>
      <protection locked="0"/>
    </xf>
    <xf numFmtId="164" fontId="10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2" borderId="3" xfId="2" applyFont="1" applyFill="1" applyBorder="1" applyAlignment="1" applyProtection="1">
      <alignment horizontal="center" vertical="center" wrapText="1"/>
      <protection locked="0"/>
    </xf>
    <xf numFmtId="0" fontId="10" fillId="2" borderId="6" xfId="2" applyFont="1" applyFill="1" applyBorder="1" applyAlignment="1" applyProtection="1">
      <alignment horizontal="center" vertical="center" wrapText="1"/>
      <protection locked="0"/>
    </xf>
    <xf numFmtId="0" fontId="8" fillId="2" borderId="3" xfId="2" applyFont="1" applyFill="1" applyBorder="1" applyAlignment="1" applyProtection="1">
      <alignment horizontal="center" vertical="center" textRotation="90" wrapText="1"/>
      <protection locked="0"/>
    </xf>
    <xf numFmtId="0" fontId="8" fillId="2" borderId="6" xfId="2" applyFont="1" applyFill="1" applyBorder="1" applyAlignment="1" applyProtection="1">
      <alignment horizontal="center" vertical="center" textRotation="90" wrapText="1"/>
      <protection locked="0"/>
    </xf>
  </cellXfs>
  <cellStyles count="3">
    <cellStyle name="Обычный" xfId="0" builtinId="0"/>
    <cellStyle name="Обычный_Измайлово-2003" xfId="1"/>
    <cellStyle name="Обычный_Лист Microsoft Excel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workbookViewId="0">
      <selection activeCell="F27" sqref="F27"/>
    </sheetView>
  </sheetViews>
  <sheetFormatPr defaultRowHeight="15"/>
  <cols>
    <col min="1" max="1" width="4.85546875" customWidth="1"/>
    <col min="2" max="2" width="16.85546875" customWidth="1"/>
    <col min="3" max="3" width="5.85546875" customWidth="1"/>
    <col min="4" max="4" width="21.42578125" customWidth="1"/>
    <col min="5" max="5" width="11.42578125" customWidth="1"/>
    <col min="6" max="6" width="10.85546875" customWidth="1"/>
    <col min="7" max="7" width="5.140625" customWidth="1"/>
    <col min="8" max="8" width="7" customWidth="1"/>
    <col min="9" max="9" width="3" customWidth="1"/>
    <col min="10" max="10" width="5.28515625" customWidth="1"/>
    <col min="11" max="11" width="6.140625" customWidth="1"/>
    <col min="12" max="12" width="2.85546875" customWidth="1"/>
    <col min="13" max="13" width="5.28515625" customWidth="1"/>
    <col min="14" max="14" width="6.7109375" customWidth="1"/>
    <col min="15" max="15" width="2.85546875" customWidth="1"/>
    <col min="16" max="16" width="2.7109375" customWidth="1"/>
    <col min="17" max="17" width="5.28515625" customWidth="1"/>
    <col min="18" max="18" width="7" customWidth="1"/>
    <col min="19" max="19" width="3.5703125" customWidth="1"/>
  </cols>
  <sheetData>
    <row r="1" spans="1:19" ht="18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>
      <c r="A3" s="25" t="s">
        <v>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5.75">
      <c r="A4" s="26" t="s">
        <v>43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>
      <c r="A5" s="36" t="s">
        <v>45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5.75">
      <c r="A6" s="7" t="s">
        <v>1</v>
      </c>
      <c r="B6" s="7"/>
      <c r="C6" s="3"/>
      <c r="D6" s="3"/>
      <c r="E6" s="1"/>
      <c r="O6" s="29" t="s">
        <v>37</v>
      </c>
      <c r="P6" s="29"/>
      <c r="Q6" s="29"/>
      <c r="R6" s="29"/>
      <c r="S6" s="29"/>
    </row>
    <row r="7" spans="1:19">
      <c r="A7" s="30" t="s">
        <v>7</v>
      </c>
      <c r="B7" s="37" t="s">
        <v>8</v>
      </c>
      <c r="C7" s="39" t="s">
        <v>2</v>
      </c>
      <c r="D7" s="37" t="s">
        <v>9</v>
      </c>
      <c r="E7" s="37" t="s">
        <v>3</v>
      </c>
      <c r="F7" s="37" t="s">
        <v>4</v>
      </c>
      <c r="G7" s="34" t="s">
        <v>10</v>
      </c>
      <c r="H7" s="34"/>
      <c r="I7" s="34"/>
      <c r="J7" s="34" t="s">
        <v>11</v>
      </c>
      <c r="K7" s="34"/>
      <c r="L7" s="34"/>
      <c r="M7" s="34" t="s">
        <v>12</v>
      </c>
      <c r="N7" s="34"/>
      <c r="O7" s="34"/>
      <c r="P7" s="39" t="s">
        <v>13</v>
      </c>
      <c r="Q7" s="30" t="s">
        <v>14</v>
      </c>
      <c r="R7" s="32" t="s">
        <v>15</v>
      </c>
      <c r="S7" s="27" t="s">
        <v>21</v>
      </c>
    </row>
    <row r="8" spans="1:19" ht="25.5" customHeight="1">
      <c r="A8" s="31"/>
      <c r="B8" s="38"/>
      <c r="C8" s="40"/>
      <c r="D8" s="38"/>
      <c r="E8" s="38"/>
      <c r="F8" s="38"/>
      <c r="G8" s="4" t="s">
        <v>16</v>
      </c>
      <c r="H8" s="5" t="s">
        <v>17</v>
      </c>
      <c r="I8" s="6" t="s">
        <v>7</v>
      </c>
      <c r="J8" s="4" t="s">
        <v>16</v>
      </c>
      <c r="K8" s="5" t="s">
        <v>17</v>
      </c>
      <c r="L8" s="6" t="s">
        <v>7</v>
      </c>
      <c r="M8" s="4" t="s">
        <v>16</v>
      </c>
      <c r="N8" s="5" t="s">
        <v>17</v>
      </c>
      <c r="O8" s="6" t="s">
        <v>7</v>
      </c>
      <c r="P8" s="40"/>
      <c r="Q8" s="31"/>
      <c r="R8" s="33"/>
      <c r="S8" s="28"/>
    </row>
    <row r="9" spans="1:19" ht="29.25" customHeight="1">
      <c r="A9" s="11">
        <v>1</v>
      </c>
      <c r="B9" s="10" t="s">
        <v>26</v>
      </c>
      <c r="C9" s="9">
        <v>1</v>
      </c>
      <c r="D9" s="8" t="s">
        <v>25</v>
      </c>
      <c r="E9" s="12" t="s">
        <v>24</v>
      </c>
      <c r="F9" s="12" t="s">
        <v>22</v>
      </c>
      <c r="G9" s="15">
        <v>238</v>
      </c>
      <c r="H9" s="13">
        <f>G9/3.6</f>
        <v>66.111111111111114</v>
      </c>
      <c r="I9" s="2">
        <f>RANK(G9,G$9:G$19,0)</f>
        <v>1</v>
      </c>
      <c r="J9" s="2">
        <v>243</v>
      </c>
      <c r="K9" s="13">
        <f>J9/3.6</f>
        <v>67.5</v>
      </c>
      <c r="L9" s="2">
        <f>RANK(J9,J$9:J$19,0)</f>
        <v>1</v>
      </c>
      <c r="M9" s="2">
        <v>242.5</v>
      </c>
      <c r="N9" s="13">
        <f>M9/3.6</f>
        <v>67.361111111111114</v>
      </c>
      <c r="O9" s="2">
        <f>RANK(M9,M$9:M$19,0)</f>
        <v>1</v>
      </c>
      <c r="P9" s="2"/>
      <c r="Q9" s="2">
        <f>G9+J9+M9</f>
        <v>723.5</v>
      </c>
      <c r="R9" s="13">
        <f>Q9/10.8</f>
        <v>66.990740740740733</v>
      </c>
      <c r="S9" s="2" t="s">
        <v>5</v>
      </c>
    </row>
    <row r="10" spans="1:19" ht="29.25" customHeight="1">
      <c r="A10" s="11">
        <v>2</v>
      </c>
      <c r="B10" s="10" t="s">
        <v>27</v>
      </c>
      <c r="C10" s="9">
        <v>1</v>
      </c>
      <c r="D10" s="8" t="s">
        <v>28</v>
      </c>
      <c r="E10" s="12" t="s">
        <v>24</v>
      </c>
      <c r="F10" s="12" t="s">
        <v>22</v>
      </c>
      <c r="G10" s="15">
        <v>232.5</v>
      </c>
      <c r="H10" s="13">
        <f>G10/3.6</f>
        <v>64.583333333333329</v>
      </c>
      <c r="I10" s="2">
        <f>RANK(G10,G$9:G$19,0)</f>
        <v>2</v>
      </c>
      <c r="J10" s="2">
        <v>229</v>
      </c>
      <c r="K10" s="13">
        <f>J10/3.6</f>
        <v>63.611111111111107</v>
      </c>
      <c r="L10" s="2">
        <f>RANK(J10,J$9:J$19,0)</f>
        <v>3</v>
      </c>
      <c r="M10" s="2">
        <v>233</v>
      </c>
      <c r="N10" s="13">
        <f>M10/3.6</f>
        <v>64.722222222222214</v>
      </c>
      <c r="O10" s="2">
        <f>RANK(M10,M$9:M$19,0)</f>
        <v>2</v>
      </c>
      <c r="P10" s="2"/>
      <c r="Q10" s="2">
        <f>G10+J10+M10</f>
        <v>694.5</v>
      </c>
      <c r="R10" s="13">
        <f>Q10/10.8</f>
        <v>64.305555555555557</v>
      </c>
      <c r="S10" s="2">
        <v>1</v>
      </c>
    </row>
    <row r="11" spans="1:19" ht="29.25" customHeight="1">
      <c r="A11" s="11">
        <v>3</v>
      </c>
      <c r="B11" s="16" t="s">
        <v>41</v>
      </c>
      <c r="C11" s="17">
        <v>1</v>
      </c>
      <c r="D11" s="18" t="s">
        <v>44</v>
      </c>
      <c r="E11" s="12" t="s">
        <v>42</v>
      </c>
      <c r="F11" s="12" t="s">
        <v>22</v>
      </c>
      <c r="G11" s="2">
        <v>230.5</v>
      </c>
      <c r="H11" s="13">
        <f>G11/3.6</f>
        <v>64.027777777777771</v>
      </c>
      <c r="I11" s="2">
        <f>RANK(G11,G$9:G$19,0)</f>
        <v>3</v>
      </c>
      <c r="J11" s="2">
        <v>231</v>
      </c>
      <c r="K11" s="13">
        <f>J11/3.6</f>
        <v>64.166666666666671</v>
      </c>
      <c r="L11" s="2">
        <f>RANK(J11,J$9:J$19,0)</f>
        <v>2</v>
      </c>
      <c r="M11" s="2">
        <v>233</v>
      </c>
      <c r="N11" s="13">
        <f>M11/3.6</f>
        <v>64.722222222222214</v>
      </c>
      <c r="O11" s="2">
        <f>RANK(M11,M$9:M$19,0)</f>
        <v>2</v>
      </c>
      <c r="P11" s="2"/>
      <c r="Q11" s="2">
        <f>G11+J11+M11</f>
        <v>694.5</v>
      </c>
      <c r="R11" s="13">
        <f>Q11/10.8</f>
        <v>64.305555555555557</v>
      </c>
      <c r="S11" s="2">
        <v>1</v>
      </c>
    </row>
    <row r="12" spans="1:19" ht="29.25" customHeight="1">
      <c r="A12" s="11">
        <v>4</v>
      </c>
      <c r="B12" s="10" t="s">
        <v>38</v>
      </c>
      <c r="C12" s="9" t="s">
        <v>5</v>
      </c>
      <c r="D12" s="8" t="s">
        <v>39</v>
      </c>
      <c r="E12" s="12" t="s">
        <v>40</v>
      </c>
      <c r="F12" s="12" t="s">
        <v>22</v>
      </c>
      <c r="G12" s="2">
        <v>217.5</v>
      </c>
      <c r="H12" s="13">
        <f>G12/3.6</f>
        <v>60.416666666666664</v>
      </c>
      <c r="I12" s="2">
        <f>RANK(G12,G$9:G$19,0)</f>
        <v>4</v>
      </c>
      <c r="J12" s="2">
        <v>223</v>
      </c>
      <c r="K12" s="13">
        <f>J12/3.6</f>
        <v>61.944444444444443</v>
      </c>
      <c r="L12" s="2">
        <f>RANK(J12,J$9:J$19,0)</f>
        <v>4</v>
      </c>
      <c r="M12" s="2">
        <v>231.5</v>
      </c>
      <c r="N12" s="13">
        <f>M12/3.6</f>
        <v>64.305555555555557</v>
      </c>
      <c r="O12" s="2">
        <f>RANK(M12,M$9:M$19,0)</f>
        <v>4</v>
      </c>
      <c r="P12" s="2"/>
      <c r="Q12" s="2">
        <f>G12+J12+M12</f>
        <v>672</v>
      </c>
      <c r="R12" s="13">
        <f>Q12/10.8</f>
        <v>62.222222222222221</v>
      </c>
      <c r="S12" s="2">
        <v>2</v>
      </c>
    </row>
    <row r="13" spans="1:19" ht="29.25" customHeight="1">
      <c r="A13" s="11">
        <v>5</v>
      </c>
      <c r="B13" s="10" t="s">
        <v>29</v>
      </c>
      <c r="C13" s="9">
        <v>1</v>
      </c>
      <c r="D13" s="8" t="s">
        <v>30</v>
      </c>
      <c r="E13" s="12" t="s">
        <v>24</v>
      </c>
      <c r="F13" s="12" t="s">
        <v>22</v>
      </c>
      <c r="G13" s="15">
        <v>202</v>
      </c>
      <c r="H13" s="13">
        <f>G13/3.6</f>
        <v>56.111111111111107</v>
      </c>
      <c r="I13" s="2">
        <f>RANK(G13,G$9:G$19,0)</f>
        <v>5</v>
      </c>
      <c r="J13" s="2">
        <v>221.5</v>
      </c>
      <c r="K13" s="13">
        <f>J13/3.6</f>
        <v>61.527777777777779</v>
      </c>
      <c r="L13" s="2">
        <f>RANK(J13,J$9:J$19,0)</f>
        <v>5</v>
      </c>
      <c r="M13" s="2">
        <v>208</v>
      </c>
      <c r="N13" s="13">
        <f>M13/3.6</f>
        <v>57.777777777777779</v>
      </c>
      <c r="O13" s="2">
        <f>RANK(M13,M$9:M$19,0)</f>
        <v>5</v>
      </c>
      <c r="P13" s="2"/>
      <c r="Q13" s="2">
        <f>G13+J13+M13</f>
        <v>631.5</v>
      </c>
      <c r="R13" s="13">
        <f>Q13/10.8</f>
        <v>58.472222222222221</v>
      </c>
      <c r="S13" s="2" t="s">
        <v>36</v>
      </c>
    </row>
    <row r="16" spans="1:19">
      <c r="B16" t="s">
        <v>19</v>
      </c>
      <c r="N16" t="s">
        <v>35</v>
      </c>
    </row>
    <row r="17" spans="2:14">
      <c r="B17" t="s">
        <v>20</v>
      </c>
      <c r="N17" t="s">
        <v>23</v>
      </c>
    </row>
  </sheetData>
  <sortState ref="A9:S13">
    <sortCondition ref="A9:A13"/>
  </sortState>
  <mergeCells count="19">
    <mergeCell ref="A1:S1"/>
    <mergeCell ref="A2:S2"/>
    <mergeCell ref="A3:S3"/>
    <mergeCell ref="A4:S4"/>
    <mergeCell ref="A5:S5"/>
    <mergeCell ref="O6:S6"/>
    <mergeCell ref="A7:A8"/>
    <mergeCell ref="B7:B8"/>
    <mergeCell ref="C7:C8"/>
    <mergeCell ref="D7:D8"/>
    <mergeCell ref="E7:E8"/>
    <mergeCell ref="S7:S8"/>
    <mergeCell ref="G7:I7"/>
    <mergeCell ref="J7:L7"/>
    <mergeCell ref="M7:O7"/>
    <mergeCell ref="P7:P8"/>
    <mergeCell ref="Q7:Q8"/>
    <mergeCell ref="R7:R8"/>
    <mergeCell ref="F7:F8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>
      <selection activeCell="T9" sqref="T9"/>
    </sheetView>
  </sheetViews>
  <sheetFormatPr defaultRowHeight="15"/>
  <cols>
    <col min="1" max="1" width="3" customWidth="1"/>
    <col min="2" max="2" width="18" customWidth="1"/>
    <col min="3" max="3" width="4.140625" customWidth="1"/>
    <col min="4" max="4" width="33.28515625" customWidth="1"/>
    <col min="5" max="5" width="12.7109375" customWidth="1"/>
    <col min="6" max="6" width="9.5703125" customWidth="1"/>
    <col min="7" max="7" width="5.42578125" customWidth="1"/>
    <col min="8" max="8" width="5.5703125" customWidth="1"/>
    <col min="9" max="9" width="2.7109375" customWidth="1"/>
    <col min="10" max="10" width="5.7109375" customWidth="1"/>
    <col min="11" max="11" width="5.5703125" customWidth="1"/>
    <col min="12" max="12" width="2.5703125" customWidth="1"/>
    <col min="13" max="13" width="5.42578125" customWidth="1"/>
    <col min="14" max="14" width="5.85546875" customWidth="1"/>
    <col min="15" max="15" width="2.7109375" customWidth="1"/>
    <col min="16" max="16" width="2.5703125" customWidth="1"/>
    <col min="17" max="17" width="4.42578125" customWidth="1"/>
    <col min="18" max="18" width="5.42578125" customWidth="1"/>
    <col min="19" max="19" width="3" customWidth="1"/>
  </cols>
  <sheetData>
    <row r="1" spans="1:19" ht="18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>
      <c r="A3" s="25" t="s">
        <v>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5.75">
      <c r="A4" s="26" t="s">
        <v>18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>
      <c r="A5" s="36" t="s">
        <v>57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5.75">
      <c r="A6" s="7" t="s">
        <v>1</v>
      </c>
      <c r="B6" s="7"/>
      <c r="C6" s="3"/>
      <c r="D6" s="3"/>
      <c r="E6" s="1"/>
      <c r="O6" s="29" t="s">
        <v>46</v>
      </c>
      <c r="P6" s="29"/>
      <c r="Q6" s="29"/>
      <c r="R6" s="29"/>
      <c r="S6" s="29"/>
    </row>
    <row r="7" spans="1:19" ht="15" customHeight="1">
      <c r="A7" s="30" t="s">
        <v>7</v>
      </c>
      <c r="B7" s="37" t="s">
        <v>8</v>
      </c>
      <c r="C7" s="39" t="s">
        <v>2</v>
      </c>
      <c r="D7" s="37" t="s">
        <v>9</v>
      </c>
      <c r="E7" s="37" t="s">
        <v>3</v>
      </c>
      <c r="F7" s="37" t="s">
        <v>4</v>
      </c>
      <c r="G7" s="34" t="s">
        <v>10</v>
      </c>
      <c r="H7" s="34"/>
      <c r="I7" s="34"/>
      <c r="J7" s="34" t="s">
        <v>11</v>
      </c>
      <c r="K7" s="34"/>
      <c r="L7" s="34"/>
      <c r="M7" s="34" t="s">
        <v>12</v>
      </c>
      <c r="N7" s="34"/>
      <c r="O7" s="34"/>
      <c r="P7" s="39" t="s">
        <v>13</v>
      </c>
      <c r="Q7" s="30" t="s">
        <v>14</v>
      </c>
      <c r="R7" s="32" t="s">
        <v>15</v>
      </c>
      <c r="S7" s="27" t="s">
        <v>21</v>
      </c>
    </row>
    <row r="8" spans="1:19" ht="42" customHeight="1">
      <c r="A8" s="31"/>
      <c r="B8" s="38"/>
      <c r="C8" s="40"/>
      <c r="D8" s="38"/>
      <c r="E8" s="38"/>
      <c r="F8" s="38"/>
      <c r="G8" s="4" t="s">
        <v>16</v>
      </c>
      <c r="H8" s="5" t="s">
        <v>17</v>
      </c>
      <c r="I8" s="6" t="s">
        <v>7</v>
      </c>
      <c r="J8" s="4" t="s">
        <v>16</v>
      </c>
      <c r="K8" s="5" t="s">
        <v>17</v>
      </c>
      <c r="L8" s="6" t="s">
        <v>7</v>
      </c>
      <c r="M8" s="4" t="s">
        <v>16</v>
      </c>
      <c r="N8" s="5" t="s">
        <v>17</v>
      </c>
      <c r="O8" s="6" t="s">
        <v>7</v>
      </c>
      <c r="P8" s="40"/>
      <c r="Q8" s="31"/>
      <c r="R8" s="33"/>
      <c r="S8" s="28"/>
    </row>
    <row r="9" spans="1:19" ht="26.25" customHeight="1">
      <c r="A9" s="11">
        <f t="shared" ref="A9:A14" si="0">RANK(Q9,Q$9:Q$14,0)</f>
        <v>1</v>
      </c>
      <c r="B9" s="22" t="s">
        <v>53</v>
      </c>
      <c r="C9" s="23" t="s">
        <v>5</v>
      </c>
      <c r="D9" s="14" t="s">
        <v>54</v>
      </c>
      <c r="E9" s="12" t="s">
        <v>24</v>
      </c>
      <c r="F9" s="12" t="s">
        <v>22</v>
      </c>
      <c r="G9" s="2">
        <v>249.5</v>
      </c>
      <c r="H9" s="13">
        <f t="shared" ref="H9:H14" si="1">G9/3.8</f>
        <v>65.65789473684211</v>
      </c>
      <c r="I9" s="2">
        <f t="shared" ref="I9:I14" si="2">RANK(G9,G$9:G$14,0)</f>
        <v>1</v>
      </c>
      <c r="J9" s="2">
        <v>258.5</v>
      </c>
      <c r="K9" s="13">
        <f t="shared" ref="K9:K14" si="3">J9/3.8</f>
        <v>68.026315789473685</v>
      </c>
      <c r="L9" s="2">
        <f t="shared" ref="L9:L14" si="4">RANK(J9,J$9:J$14,0)</f>
        <v>1</v>
      </c>
      <c r="M9" s="2">
        <v>256</v>
      </c>
      <c r="N9" s="13">
        <f t="shared" ref="N9:N14" si="5">M9/3.8</f>
        <v>67.368421052631575</v>
      </c>
      <c r="O9" s="2">
        <f t="shared" ref="O9:O14" si="6">RANK(M9,M$9:M$14,0)</f>
        <v>1</v>
      </c>
      <c r="P9" s="2"/>
      <c r="Q9" s="2">
        <f t="shared" ref="Q9:Q14" si="7">G9+J9+M9</f>
        <v>764</v>
      </c>
      <c r="R9" s="13">
        <f t="shared" ref="R9:R14" si="8">Q9/11.4</f>
        <v>67.017543859649123</v>
      </c>
      <c r="S9" s="2" t="s">
        <v>5</v>
      </c>
    </row>
    <row r="10" spans="1:19" ht="26.25" customHeight="1">
      <c r="A10" s="11">
        <f t="shared" si="0"/>
        <v>2</v>
      </c>
      <c r="B10" s="14" t="s">
        <v>32</v>
      </c>
      <c r="C10" s="23" t="s">
        <v>5</v>
      </c>
      <c r="D10" s="14" t="s">
        <v>33</v>
      </c>
      <c r="E10" s="12" t="s">
        <v>31</v>
      </c>
      <c r="F10" s="12" t="s">
        <v>22</v>
      </c>
      <c r="G10" s="15">
        <v>248.5</v>
      </c>
      <c r="H10" s="13">
        <f t="shared" si="1"/>
        <v>65.39473684210526</v>
      </c>
      <c r="I10" s="2">
        <f t="shared" si="2"/>
        <v>2</v>
      </c>
      <c r="J10" s="2">
        <v>251</v>
      </c>
      <c r="K10" s="13">
        <f t="shared" si="3"/>
        <v>66.05263157894737</v>
      </c>
      <c r="L10" s="2">
        <f t="shared" si="4"/>
        <v>2</v>
      </c>
      <c r="M10" s="2">
        <v>247.5</v>
      </c>
      <c r="N10" s="13">
        <f t="shared" si="5"/>
        <v>65.131578947368425</v>
      </c>
      <c r="O10" s="2">
        <f t="shared" si="6"/>
        <v>2</v>
      </c>
      <c r="P10" s="2"/>
      <c r="Q10" s="2">
        <f t="shared" si="7"/>
        <v>747</v>
      </c>
      <c r="R10" s="13">
        <f t="shared" si="8"/>
        <v>65.526315789473685</v>
      </c>
      <c r="S10" s="2" t="s">
        <v>5</v>
      </c>
    </row>
    <row r="11" spans="1:19" ht="26.25" customHeight="1">
      <c r="A11" s="11">
        <f t="shared" si="0"/>
        <v>3</v>
      </c>
      <c r="B11" s="22" t="s">
        <v>55</v>
      </c>
      <c r="C11" s="23">
        <v>1</v>
      </c>
      <c r="D11" s="14" t="s">
        <v>56</v>
      </c>
      <c r="E11" s="12" t="s">
        <v>24</v>
      </c>
      <c r="F11" s="12" t="s">
        <v>22</v>
      </c>
      <c r="G11" s="2">
        <v>241</v>
      </c>
      <c r="H11" s="13">
        <f t="shared" si="1"/>
        <v>63.421052631578952</v>
      </c>
      <c r="I11" s="2">
        <f t="shared" si="2"/>
        <v>3</v>
      </c>
      <c r="J11" s="2">
        <v>243.5</v>
      </c>
      <c r="K11" s="13">
        <f t="shared" si="3"/>
        <v>64.078947368421055</v>
      </c>
      <c r="L11" s="2">
        <f t="shared" si="4"/>
        <v>3</v>
      </c>
      <c r="M11" s="2">
        <v>241</v>
      </c>
      <c r="N11" s="13">
        <f t="shared" si="5"/>
        <v>63.421052631578952</v>
      </c>
      <c r="O11" s="2">
        <f t="shared" si="6"/>
        <v>3</v>
      </c>
      <c r="P11" s="2"/>
      <c r="Q11" s="2">
        <f t="shared" si="7"/>
        <v>725.5</v>
      </c>
      <c r="R11" s="13">
        <f t="shared" si="8"/>
        <v>63.640350877192979</v>
      </c>
      <c r="S11" s="2">
        <v>2</v>
      </c>
    </row>
    <row r="12" spans="1:19" ht="26.25" customHeight="1">
      <c r="A12" s="11">
        <f t="shared" si="0"/>
        <v>4</v>
      </c>
      <c r="B12" s="19" t="s">
        <v>51</v>
      </c>
      <c r="C12" s="20">
        <v>1</v>
      </c>
      <c r="D12" s="21" t="s">
        <v>52</v>
      </c>
      <c r="E12" s="12" t="s">
        <v>42</v>
      </c>
      <c r="F12" s="12" t="s">
        <v>22</v>
      </c>
      <c r="G12" s="2">
        <v>234</v>
      </c>
      <c r="H12" s="13">
        <f t="shared" si="1"/>
        <v>61.578947368421055</v>
      </c>
      <c r="I12" s="2">
        <f t="shared" si="2"/>
        <v>4</v>
      </c>
      <c r="J12" s="2">
        <v>242</v>
      </c>
      <c r="K12" s="13">
        <f t="shared" si="3"/>
        <v>63.684210526315795</v>
      </c>
      <c r="L12" s="2">
        <f t="shared" si="4"/>
        <v>4</v>
      </c>
      <c r="M12" s="2">
        <v>238</v>
      </c>
      <c r="N12" s="13">
        <f t="shared" si="5"/>
        <v>62.631578947368425</v>
      </c>
      <c r="O12" s="2">
        <f t="shared" si="6"/>
        <v>5</v>
      </c>
      <c r="P12" s="2"/>
      <c r="Q12" s="2">
        <f t="shared" si="7"/>
        <v>714</v>
      </c>
      <c r="R12" s="13">
        <f t="shared" si="8"/>
        <v>62.631578947368418</v>
      </c>
      <c r="S12" s="2">
        <v>2</v>
      </c>
    </row>
    <row r="13" spans="1:19" ht="26.25" customHeight="1">
      <c r="A13" s="11">
        <f t="shared" si="0"/>
        <v>5</v>
      </c>
      <c r="B13" s="14" t="s">
        <v>47</v>
      </c>
      <c r="C13" s="23">
        <v>1</v>
      </c>
      <c r="D13" s="14" t="s">
        <v>48</v>
      </c>
      <c r="E13" s="12" t="s">
        <v>31</v>
      </c>
      <c r="F13" s="12" t="s">
        <v>22</v>
      </c>
      <c r="G13" s="2">
        <v>228</v>
      </c>
      <c r="H13" s="13">
        <f t="shared" si="1"/>
        <v>60</v>
      </c>
      <c r="I13" s="2">
        <f t="shared" si="2"/>
        <v>5</v>
      </c>
      <c r="J13" s="2">
        <v>232</v>
      </c>
      <c r="K13" s="13">
        <f t="shared" si="3"/>
        <v>61.05263157894737</v>
      </c>
      <c r="L13" s="2">
        <f t="shared" si="4"/>
        <v>5</v>
      </c>
      <c r="M13" s="2">
        <v>238</v>
      </c>
      <c r="N13" s="13">
        <f t="shared" si="5"/>
        <v>62.631578947368425</v>
      </c>
      <c r="O13" s="2">
        <f t="shared" si="6"/>
        <v>5</v>
      </c>
      <c r="P13" s="2"/>
      <c r="Q13" s="2">
        <f t="shared" si="7"/>
        <v>698</v>
      </c>
      <c r="R13" s="13">
        <f t="shared" si="8"/>
        <v>61.228070175438596</v>
      </c>
      <c r="S13" s="2">
        <v>3</v>
      </c>
    </row>
    <row r="14" spans="1:19" ht="26.25" customHeight="1">
      <c r="A14" s="11">
        <f t="shared" si="0"/>
        <v>6</v>
      </c>
      <c r="B14" s="14" t="s">
        <v>49</v>
      </c>
      <c r="C14" s="23">
        <v>1</v>
      </c>
      <c r="D14" s="14" t="s">
        <v>50</v>
      </c>
      <c r="E14" s="12" t="s">
        <v>31</v>
      </c>
      <c r="F14" s="12" t="s">
        <v>22</v>
      </c>
      <c r="G14" s="15">
        <v>221</v>
      </c>
      <c r="H14" s="13">
        <f t="shared" si="1"/>
        <v>58.15789473684211</v>
      </c>
      <c r="I14" s="2">
        <f t="shared" si="2"/>
        <v>6</v>
      </c>
      <c r="J14" s="2">
        <v>228.5</v>
      </c>
      <c r="K14" s="13">
        <f t="shared" si="3"/>
        <v>60.131578947368425</v>
      </c>
      <c r="L14" s="2">
        <f t="shared" si="4"/>
        <v>6</v>
      </c>
      <c r="M14" s="2">
        <v>240</v>
      </c>
      <c r="N14" s="13">
        <f t="shared" si="5"/>
        <v>63.15789473684211</v>
      </c>
      <c r="O14" s="2">
        <f t="shared" si="6"/>
        <v>4</v>
      </c>
      <c r="P14" s="2"/>
      <c r="Q14" s="2">
        <f t="shared" si="7"/>
        <v>689.5</v>
      </c>
      <c r="R14" s="13">
        <f t="shared" si="8"/>
        <v>60.482456140350877</v>
      </c>
      <c r="S14" s="2">
        <v>3</v>
      </c>
    </row>
    <row r="17" spans="2:14">
      <c r="B17" t="s">
        <v>19</v>
      </c>
      <c r="N17" t="s">
        <v>35</v>
      </c>
    </row>
    <row r="18" spans="2:14">
      <c r="B18" t="s">
        <v>20</v>
      </c>
      <c r="N18" t="s">
        <v>23</v>
      </c>
    </row>
  </sheetData>
  <sortState ref="A9:S14">
    <sortCondition ref="A9:A14"/>
  </sortState>
  <mergeCells count="19">
    <mergeCell ref="E7:E8"/>
    <mergeCell ref="F7:F8"/>
    <mergeCell ref="P7:P8"/>
    <mergeCell ref="D7:D8"/>
    <mergeCell ref="A7:A8"/>
    <mergeCell ref="B7:B8"/>
    <mergeCell ref="C7:C8"/>
    <mergeCell ref="A1:S1"/>
    <mergeCell ref="A2:S2"/>
    <mergeCell ref="A3:S3"/>
    <mergeCell ref="A4:S4"/>
    <mergeCell ref="A5:S5"/>
    <mergeCell ref="S7:S8"/>
    <mergeCell ref="O6:S6"/>
    <mergeCell ref="Q7:Q8"/>
    <mergeCell ref="R7:R8"/>
    <mergeCell ref="G7:I7"/>
    <mergeCell ref="J7:L7"/>
    <mergeCell ref="M7:O7"/>
  </mergeCells>
  <phoneticPr fontId="0" type="noConversion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ПП</vt:lpstr>
      <vt:lpstr>КП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липатова</cp:lastModifiedBy>
  <cp:lastPrinted>2015-04-16T15:24:00Z</cp:lastPrinted>
  <dcterms:created xsi:type="dcterms:W3CDTF">2011-01-22T18:43:36Z</dcterms:created>
  <dcterms:modified xsi:type="dcterms:W3CDTF">2015-04-20T14:30:14Z</dcterms:modified>
</cp:coreProperties>
</file>