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40" windowWidth="14625" windowHeight="7545" firstSheet="1" activeTab="4"/>
  </bookViews>
  <sheets>
    <sheet name="Дети ПП" sheetId="2" r:id="rId1"/>
    <sheet name="Дети КП" sheetId="4" r:id="rId2"/>
    <sheet name="Любители - езда 1 (ПП дети)" sheetId="15" r:id="rId3"/>
    <sheet name="Любители - езда 2 (КП дети)" sheetId="22" r:id="rId4"/>
    <sheet name="Молодые лошади 4_5 лет" sheetId="20" r:id="rId5"/>
  </sheets>
  <calcPr calcId="125725"/>
</workbook>
</file>

<file path=xl/calcChain.xml><?xml version="1.0" encoding="utf-8"?>
<calcChain xmlns="http://schemas.openxmlformats.org/spreadsheetml/2006/main">
  <c r="M8" i="20"/>
  <c r="N8" s="1"/>
  <c r="H8" i="2"/>
  <c r="I8"/>
  <c r="K8"/>
  <c r="L8"/>
  <c r="N8"/>
  <c r="O8"/>
  <c r="Q8"/>
  <c r="R8" s="1"/>
  <c r="H11" i="4"/>
  <c r="I11"/>
  <c r="K11"/>
  <c r="L11"/>
  <c r="N11"/>
  <c r="O11"/>
  <c r="Q11"/>
  <c r="R11" s="1"/>
  <c r="H12"/>
  <c r="I12"/>
  <c r="K12"/>
  <c r="L12"/>
  <c r="N12"/>
  <c r="O12"/>
  <c r="Q12"/>
  <c r="R12" s="1"/>
  <c r="A9" i="15" l="1"/>
  <c r="A10"/>
  <c r="A11"/>
  <c r="A12"/>
  <c r="A13"/>
  <c r="A8"/>
  <c r="H26" i="4"/>
  <c r="I26"/>
  <c r="K26"/>
  <c r="L26"/>
  <c r="N26"/>
  <c r="O26"/>
  <c r="Q26"/>
  <c r="R26" s="1"/>
  <c r="H13"/>
  <c r="I13"/>
  <c r="K13"/>
  <c r="L13"/>
  <c r="N13"/>
  <c r="O13"/>
  <c r="Q13"/>
  <c r="R13" s="1"/>
  <c r="M18" i="20" l="1"/>
  <c r="N18" s="1"/>
  <c r="M10"/>
  <c r="N10" s="1"/>
  <c r="M11"/>
  <c r="N11" s="1"/>
  <c r="M9"/>
  <c r="N9" s="1"/>
  <c r="M15"/>
  <c r="N15" s="1"/>
  <c r="M12"/>
  <c r="N12" s="1"/>
  <c r="M14"/>
  <c r="N14" s="1"/>
  <c r="H18" i="4"/>
  <c r="I18"/>
  <c r="K18"/>
  <c r="L18"/>
  <c r="N18"/>
  <c r="O18"/>
  <c r="Q18"/>
  <c r="R18" s="1"/>
  <c r="H20"/>
  <c r="I20"/>
  <c r="K20"/>
  <c r="L20"/>
  <c r="N20"/>
  <c r="O20"/>
  <c r="Q20"/>
  <c r="R20" s="1"/>
  <c r="H17"/>
  <c r="I17"/>
  <c r="K17"/>
  <c r="L17"/>
  <c r="N17"/>
  <c r="O17"/>
  <c r="Q17"/>
  <c r="R17" s="1"/>
  <c r="H19" i="2" l="1"/>
  <c r="I19"/>
  <c r="K19"/>
  <c r="L19"/>
  <c r="N19"/>
  <c r="O19"/>
  <c r="Q19"/>
  <c r="R19" s="1"/>
  <c r="H21"/>
  <c r="I21"/>
  <c r="K21"/>
  <c r="L21"/>
  <c r="N21"/>
  <c r="O21"/>
  <c r="Q21"/>
  <c r="R21" s="1"/>
  <c r="H10" i="22"/>
  <c r="I10"/>
  <c r="K10"/>
  <c r="L10"/>
  <c r="N10"/>
  <c r="O10"/>
  <c r="Q10"/>
  <c r="R10" s="1"/>
  <c r="L17" i="15"/>
  <c r="N14"/>
  <c r="N11"/>
  <c r="N17"/>
  <c r="N15"/>
  <c r="N8"/>
  <c r="N12"/>
  <c r="N9"/>
  <c r="N16"/>
  <c r="N19"/>
  <c r="N10"/>
  <c r="N20"/>
  <c r="N18"/>
  <c r="L14"/>
  <c r="L11"/>
  <c r="L15"/>
  <c r="L8"/>
  <c r="L12"/>
  <c r="L9"/>
  <c r="L16"/>
  <c r="L19"/>
  <c r="L10"/>
  <c r="L20"/>
  <c r="L18"/>
  <c r="O9" i="22"/>
  <c r="O12"/>
  <c r="O11"/>
  <c r="L9"/>
  <c r="L12"/>
  <c r="L11"/>
  <c r="I9"/>
  <c r="I12"/>
  <c r="I11"/>
  <c r="Q12"/>
  <c r="R12" s="1"/>
  <c r="N12"/>
  <c r="K12"/>
  <c r="H12"/>
  <c r="Q9"/>
  <c r="R9" s="1"/>
  <c r="N9"/>
  <c r="K9"/>
  <c r="H9"/>
  <c r="Q11"/>
  <c r="R11" s="1"/>
  <c r="N11"/>
  <c r="K11"/>
  <c r="H11"/>
  <c r="H14" i="15"/>
  <c r="I14"/>
  <c r="K14"/>
  <c r="O14"/>
  <c r="P14"/>
  <c r="Q14" s="1"/>
  <c r="H11"/>
  <c r="I11"/>
  <c r="K11"/>
  <c r="O11"/>
  <c r="P11"/>
  <c r="Q11" s="1"/>
  <c r="H17"/>
  <c r="I17"/>
  <c r="K17"/>
  <c r="O17"/>
  <c r="P17"/>
  <c r="Q17" s="1"/>
  <c r="H15"/>
  <c r="I15"/>
  <c r="K15"/>
  <c r="O15"/>
  <c r="P15"/>
  <c r="Q15" s="1"/>
  <c r="H8"/>
  <c r="I8"/>
  <c r="K8"/>
  <c r="O8"/>
  <c r="P8"/>
  <c r="Q8" s="1"/>
  <c r="H10"/>
  <c r="I10"/>
  <c r="K10"/>
  <c r="O10"/>
  <c r="P10"/>
  <c r="Q10" s="1"/>
  <c r="H20"/>
  <c r="I20"/>
  <c r="K20"/>
  <c r="O20"/>
  <c r="P20"/>
  <c r="Q20" s="1"/>
  <c r="H12"/>
  <c r="I12"/>
  <c r="K12"/>
  <c r="O12"/>
  <c r="P12"/>
  <c r="Q12" s="1"/>
  <c r="H9"/>
  <c r="I9"/>
  <c r="K9"/>
  <c r="O9"/>
  <c r="P9"/>
  <c r="Q9" s="1"/>
  <c r="H16"/>
  <c r="I16"/>
  <c r="K16"/>
  <c r="O16"/>
  <c r="P16"/>
  <c r="Q16" s="1"/>
  <c r="H19" i="4"/>
  <c r="K19"/>
  <c r="L19"/>
  <c r="N19"/>
  <c r="O19"/>
  <c r="Q19"/>
  <c r="H25"/>
  <c r="K25"/>
  <c r="L25"/>
  <c r="N25"/>
  <c r="O25"/>
  <c r="Q25"/>
  <c r="R25" s="1"/>
  <c r="H16"/>
  <c r="K16"/>
  <c r="L16"/>
  <c r="N16"/>
  <c r="O16"/>
  <c r="Q16"/>
  <c r="H21"/>
  <c r="K21"/>
  <c r="L21"/>
  <c r="N21"/>
  <c r="O21"/>
  <c r="Q21"/>
  <c r="H27"/>
  <c r="K27"/>
  <c r="L27"/>
  <c r="N27"/>
  <c r="O27"/>
  <c r="Q27"/>
  <c r="R27" s="1"/>
  <c r="H14"/>
  <c r="K14"/>
  <c r="L14"/>
  <c r="N14"/>
  <c r="O14"/>
  <c r="Q14"/>
  <c r="R21" l="1"/>
  <c r="R14"/>
  <c r="R16"/>
  <c r="R19"/>
  <c r="A9" i="22"/>
  <c r="A10"/>
  <c r="H12" i="2" l="1"/>
  <c r="I12"/>
  <c r="K12"/>
  <c r="L12"/>
  <c r="N12"/>
  <c r="O12"/>
  <c r="Q12"/>
  <c r="H31"/>
  <c r="I31"/>
  <c r="K31"/>
  <c r="L31"/>
  <c r="N31"/>
  <c r="O31"/>
  <c r="Q31"/>
  <c r="H24"/>
  <c r="I24"/>
  <c r="K24"/>
  <c r="L24"/>
  <c r="N24"/>
  <c r="O24"/>
  <c r="Q24"/>
  <c r="H26"/>
  <c r="I26"/>
  <c r="K26"/>
  <c r="L26"/>
  <c r="N26"/>
  <c r="O26"/>
  <c r="Q26"/>
  <c r="H27"/>
  <c r="I27"/>
  <c r="K27"/>
  <c r="L27"/>
  <c r="N27"/>
  <c r="O27"/>
  <c r="Q27"/>
  <c r="H17"/>
  <c r="I17"/>
  <c r="K17"/>
  <c r="L17"/>
  <c r="N17"/>
  <c r="O17"/>
  <c r="Q17"/>
  <c r="H29"/>
  <c r="I29"/>
  <c r="K29"/>
  <c r="L29"/>
  <c r="N29"/>
  <c r="O29"/>
  <c r="Q29"/>
  <c r="H25"/>
  <c r="I25"/>
  <c r="K25"/>
  <c r="L25"/>
  <c r="N25"/>
  <c r="O25"/>
  <c r="Q25"/>
  <c r="H32"/>
  <c r="I32"/>
  <c r="K32"/>
  <c r="L32"/>
  <c r="N32"/>
  <c r="O32"/>
  <c r="Q32"/>
  <c r="H15" i="4"/>
  <c r="K15"/>
  <c r="L15"/>
  <c r="N15"/>
  <c r="O15"/>
  <c r="Q15"/>
  <c r="H11" i="2"/>
  <c r="I11"/>
  <c r="K11"/>
  <c r="L11"/>
  <c r="N11"/>
  <c r="O11"/>
  <c r="Q11"/>
  <c r="M17" i="20"/>
  <c r="N17" s="1"/>
  <c r="M13"/>
  <c r="N13" s="1"/>
  <c r="R11" i="2" l="1"/>
  <c r="R32"/>
  <c r="R29"/>
  <c r="R17"/>
  <c r="R25"/>
  <c r="R27"/>
  <c r="R24"/>
  <c r="R12"/>
  <c r="R26"/>
  <c r="R31"/>
  <c r="R15" i="4"/>
  <c r="H23"/>
  <c r="K23"/>
  <c r="L23"/>
  <c r="N23"/>
  <c r="O23"/>
  <c r="Q23"/>
  <c r="H10"/>
  <c r="K10"/>
  <c r="L10"/>
  <c r="N10"/>
  <c r="O10"/>
  <c r="Q10"/>
  <c r="H9"/>
  <c r="K9"/>
  <c r="L9"/>
  <c r="N9"/>
  <c r="O9"/>
  <c r="Q9"/>
  <c r="I23"/>
  <c r="H22"/>
  <c r="I22"/>
  <c r="K22"/>
  <c r="L22"/>
  <c r="N22"/>
  <c r="O22"/>
  <c r="Q22"/>
  <c r="R9" l="1"/>
  <c r="R10"/>
  <c r="R23"/>
  <c r="I10"/>
  <c r="I19"/>
  <c r="I16"/>
  <c r="I25"/>
  <c r="I21"/>
  <c r="I27"/>
  <c r="I14"/>
  <c r="I15"/>
  <c r="I9"/>
  <c r="R22"/>
  <c r="H14" i="2"/>
  <c r="I14"/>
  <c r="K14"/>
  <c r="L14"/>
  <c r="N14"/>
  <c r="O14"/>
  <c r="Q14"/>
  <c r="R14" l="1"/>
  <c r="H16"/>
  <c r="I16"/>
  <c r="K16"/>
  <c r="L16"/>
  <c r="N16"/>
  <c r="O16"/>
  <c r="Q16"/>
  <c r="H33"/>
  <c r="I33"/>
  <c r="K33"/>
  <c r="L33"/>
  <c r="N33"/>
  <c r="O33"/>
  <c r="Q33"/>
  <c r="H10"/>
  <c r="I10"/>
  <c r="K10"/>
  <c r="L10"/>
  <c r="N10"/>
  <c r="O10"/>
  <c r="Q10"/>
  <c r="H30"/>
  <c r="I30"/>
  <c r="K30"/>
  <c r="L30"/>
  <c r="N30"/>
  <c r="O30"/>
  <c r="Q30"/>
  <c r="H23"/>
  <c r="I23"/>
  <c r="K23"/>
  <c r="L23"/>
  <c r="N23"/>
  <c r="O23"/>
  <c r="Q23"/>
  <c r="H18"/>
  <c r="I18"/>
  <c r="K18"/>
  <c r="L18"/>
  <c r="N18"/>
  <c r="O18"/>
  <c r="Q18"/>
  <c r="R18" l="1"/>
  <c r="R30"/>
  <c r="R33"/>
  <c r="R10"/>
  <c r="R16"/>
  <c r="R23"/>
  <c r="P19" i="15"/>
  <c r="Q19" s="1"/>
  <c r="O19"/>
  <c r="K19"/>
  <c r="I19"/>
  <c r="H19"/>
  <c r="P18"/>
  <c r="Q18" s="1"/>
  <c r="O18"/>
  <c r="K18"/>
  <c r="I18"/>
  <c r="H18"/>
  <c r="P13"/>
  <c r="O13"/>
  <c r="N13"/>
  <c r="L13"/>
  <c r="K13"/>
  <c r="I13"/>
  <c r="H13"/>
  <c r="O24" i="4"/>
  <c r="L24"/>
  <c r="I24"/>
  <c r="Q13" i="15" l="1"/>
  <c r="H9" i="2"/>
  <c r="I9"/>
  <c r="K9"/>
  <c r="L9"/>
  <c r="N9"/>
  <c r="O9"/>
  <c r="Q9"/>
  <c r="H22"/>
  <c r="I22"/>
  <c r="K22"/>
  <c r="L22"/>
  <c r="N22"/>
  <c r="O22"/>
  <c r="Q22"/>
  <c r="H13"/>
  <c r="I13"/>
  <c r="K13"/>
  <c r="L13"/>
  <c r="N13"/>
  <c r="O13"/>
  <c r="Q13"/>
  <c r="R22" l="1"/>
  <c r="R9"/>
  <c r="R13"/>
  <c r="N24" i="4"/>
  <c r="K24"/>
  <c r="H24"/>
  <c r="Q24" l="1"/>
  <c r="Q15" i="2"/>
  <c r="Q28"/>
  <c r="Q20"/>
  <c r="O15"/>
  <c r="O28"/>
  <c r="O20"/>
  <c r="L15"/>
  <c r="L28"/>
  <c r="L20"/>
  <c r="I15"/>
  <c r="I28"/>
  <c r="I20"/>
  <c r="R15"/>
  <c r="R28"/>
  <c r="N15"/>
  <c r="N28"/>
  <c r="N20"/>
  <c r="K15"/>
  <c r="K28"/>
  <c r="K20"/>
  <c r="H15"/>
  <c r="H28"/>
  <c r="H20"/>
  <c r="A9" i="4" l="1"/>
  <c r="A10"/>
  <c r="R20" i="2"/>
  <c r="R24" i="4"/>
</calcChain>
</file>

<file path=xl/sharedStrings.xml><?xml version="1.0" encoding="utf-8"?>
<sst xmlns="http://schemas.openxmlformats.org/spreadsheetml/2006/main" count="518" uniqueCount="178">
  <si>
    <t>Выездка</t>
  </si>
  <si>
    <t>г.Н.Новгород кск "Пассаж"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</si>
  <si>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</si>
  <si>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</si>
  <si>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</si>
  <si>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</si>
  <si>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Команда, регион</t>
  </si>
  <si>
    <t>б/р</t>
  </si>
  <si>
    <t>СДЮСШОР</t>
  </si>
  <si>
    <t>Ниж.обл.</t>
  </si>
  <si>
    <t>Технические результаты</t>
  </si>
  <si>
    <t>Место</t>
  </si>
  <si>
    <t>Н</t>
  </si>
  <si>
    <t>С</t>
  </si>
  <si>
    <t>М</t>
  </si>
  <si>
    <t>Кол.ош.</t>
  </si>
  <si>
    <t>Всего баллов</t>
  </si>
  <si>
    <t>Всего %</t>
  </si>
  <si>
    <t>Баллы</t>
  </si>
  <si>
    <t>%</t>
  </si>
  <si>
    <t>Главный судья</t>
  </si>
  <si>
    <t>Главый секретарь</t>
  </si>
  <si>
    <t>Командный приз. Дети</t>
  </si>
  <si>
    <t>Cтартовый протокол</t>
  </si>
  <si>
    <r>
      <t xml:space="preserve">Технические результаты </t>
    </r>
    <r>
      <rPr>
        <sz val="8"/>
        <rFont val="Verdana"/>
        <family val="2"/>
        <charset val="204"/>
      </rPr>
      <t>выездка</t>
    </r>
  </si>
  <si>
    <t>Главный секретарь</t>
  </si>
  <si>
    <t>Соколова Е.</t>
  </si>
  <si>
    <t>Любители (Предватительный приз. Дети)</t>
  </si>
  <si>
    <r>
      <t>БАРБИ-</t>
    </r>
    <r>
      <rPr>
        <sz val="9"/>
        <color theme="1"/>
        <rFont val="Calibri"/>
        <family val="2"/>
        <charset val="204"/>
        <scheme val="minor"/>
      </rPr>
      <t>04, рыж., коб.</t>
    </r>
  </si>
  <si>
    <t>ч/в</t>
  </si>
  <si>
    <t>кмс</t>
  </si>
  <si>
    <t>рысь</t>
  </si>
  <si>
    <t>шаг</t>
  </si>
  <si>
    <t>галоп</t>
  </si>
  <si>
    <t>повиновение</t>
  </si>
  <si>
    <t>общее впечатление</t>
  </si>
  <si>
    <t>кол.ош</t>
  </si>
  <si>
    <t>Итого %</t>
  </si>
  <si>
    <t>место</t>
  </si>
  <si>
    <t>Соколова О.</t>
  </si>
  <si>
    <t>судья</t>
  </si>
  <si>
    <r>
      <t xml:space="preserve">АВЕРИНА      </t>
    </r>
    <r>
      <rPr>
        <sz val="9"/>
        <color theme="1"/>
        <rFont val="Calibri"/>
        <family val="2"/>
        <charset val="204"/>
        <scheme val="minor"/>
      </rPr>
      <t>Диана, 2000</t>
    </r>
  </si>
  <si>
    <r>
      <rPr>
        <b/>
        <sz val="9"/>
        <color theme="1"/>
        <rFont val="Calibri"/>
        <family val="2"/>
        <charset val="204"/>
        <scheme val="minor"/>
      </rPr>
      <t xml:space="preserve">ДАНИЛИНА      </t>
    </r>
    <r>
      <rPr>
        <sz val="9"/>
        <color theme="1"/>
        <rFont val="Calibri"/>
        <family val="2"/>
        <charset val="204"/>
        <scheme val="minor"/>
      </rPr>
      <t>Юлия,1989</t>
    </r>
  </si>
  <si>
    <t>Коган И.</t>
  </si>
  <si>
    <r>
      <rPr>
        <b/>
        <sz val="9"/>
        <color theme="1"/>
        <rFont val="Calibri"/>
        <family val="2"/>
        <charset val="204"/>
        <scheme val="minor"/>
      </rPr>
      <t xml:space="preserve">ШАНДАК      </t>
    </r>
    <r>
      <rPr>
        <sz val="9"/>
        <color theme="1"/>
        <rFont val="Calibri"/>
        <family val="2"/>
        <charset val="204"/>
        <scheme val="minor"/>
      </rPr>
      <t>Наталья,1985</t>
    </r>
  </si>
  <si>
    <t>мс</t>
  </si>
  <si>
    <t>г.Н.Новгород СДЮСШОР</t>
  </si>
  <si>
    <t>в/к</t>
  </si>
  <si>
    <t>Зимний чемпионат и первенство Нижегородской области</t>
  </si>
  <si>
    <r>
      <t xml:space="preserve">КОРОТЫШЕВА </t>
    </r>
    <r>
      <rPr>
        <sz val="9"/>
        <color theme="1"/>
        <rFont val="Calibri"/>
        <family val="2"/>
        <charset val="204"/>
        <scheme val="minor"/>
      </rPr>
      <t>Дарья, 2002</t>
    </r>
  </si>
  <si>
    <t>ЛАЙН ХАТ</t>
  </si>
  <si>
    <t>КСК "Пассаж"</t>
  </si>
  <si>
    <r>
      <t xml:space="preserve">ИЛЬИЧЕВА  </t>
    </r>
    <r>
      <rPr>
        <sz val="9"/>
        <color theme="1"/>
        <rFont val="Calibri"/>
        <family val="2"/>
        <charset val="204"/>
      </rPr>
      <t>Ольга,2003</t>
    </r>
  </si>
  <si>
    <t>ВАШИНГТОН</t>
  </si>
  <si>
    <r>
      <t xml:space="preserve">БУЛАНОВА    </t>
    </r>
    <r>
      <rPr>
        <sz val="9"/>
        <color theme="1"/>
        <rFont val="Calibri"/>
        <family val="2"/>
        <charset val="204"/>
        <scheme val="minor"/>
      </rPr>
      <t>Вера, 2001</t>
    </r>
  </si>
  <si>
    <r>
      <t>ФЛИППЕР-</t>
    </r>
    <r>
      <rPr>
        <sz val="9"/>
        <color theme="1"/>
        <rFont val="Calibri"/>
        <family val="2"/>
        <charset val="204"/>
        <scheme val="minor"/>
      </rPr>
      <t>04, гнед., мер.</t>
    </r>
  </si>
  <si>
    <r>
      <t xml:space="preserve">КАРПЫЧЕВА </t>
    </r>
    <r>
      <rPr>
        <sz val="9"/>
        <color theme="1"/>
        <rFont val="Calibri"/>
        <family val="2"/>
        <charset val="204"/>
        <scheme val="minor"/>
      </rPr>
      <t>Тамара,2001</t>
    </r>
  </si>
  <si>
    <r>
      <t>ГИМН-</t>
    </r>
    <r>
      <rPr>
        <sz val="9"/>
        <color theme="1"/>
        <rFont val="Calibri"/>
        <family val="2"/>
        <charset val="204"/>
        <scheme val="minor"/>
      </rPr>
      <t>95,т.гнед.,мер.</t>
    </r>
  </si>
  <si>
    <r>
      <t xml:space="preserve">САЯПИНА </t>
    </r>
    <r>
      <rPr>
        <sz val="9"/>
        <color theme="1"/>
        <rFont val="Calibri"/>
        <family val="2"/>
        <charset val="204"/>
        <scheme val="minor"/>
      </rPr>
      <t>Вера,2000</t>
    </r>
  </si>
  <si>
    <r>
      <t>ЭСМЕРАЛЬДА-</t>
    </r>
    <r>
      <rPr>
        <sz val="9"/>
        <color theme="1"/>
        <rFont val="Calibri"/>
        <family val="2"/>
        <charset val="204"/>
        <scheme val="minor"/>
      </rPr>
      <t>05,гнед.,коб.</t>
    </r>
  </si>
  <si>
    <r>
      <t xml:space="preserve">ГОРШЕНКОВ </t>
    </r>
    <r>
      <rPr>
        <sz val="9"/>
        <color theme="1"/>
        <rFont val="Calibri"/>
        <family val="2"/>
        <charset val="204"/>
      </rPr>
      <t>Александр,2000</t>
    </r>
  </si>
  <si>
    <r>
      <t xml:space="preserve">ЛАПКИНА </t>
    </r>
    <r>
      <rPr>
        <sz val="9"/>
        <color theme="1"/>
        <rFont val="Calibri"/>
        <family val="2"/>
        <charset val="204"/>
        <scheme val="minor"/>
      </rPr>
      <t>Виктория,1999</t>
    </r>
  </si>
  <si>
    <r>
      <t xml:space="preserve">ЦВЕТКОВА  </t>
    </r>
    <r>
      <rPr>
        <sz val="9"/>
        <color theme="1"/>
        <rFont val="Calibri"/>
        <family val="2"/>
        <charset val="204"/>
      </rPr>
      <t>Полина, 2002</t>
    </r>
  </si>
  <si>
    <r>
      <t>ПАПИРУС-</t>
    </r>
    <r>
      <rPr>
        <sz val="9"/>
        <color theme="1"/>
        <rFont val="Calibri"/>
        <family val="2"/>
        <charset val="204"/>
        <scheme val="minor"/>
      </rPr>
      <t>08,вор.,мер.</t>
    </r>
  </si>
  <si>
    <r>
      <t xml:space="preserve">АКАТОВА </t>
    </r>
    <r>
      <rPr>
        <sz val="9"/>
        <color theme="1"/>
        <rFont val="Calibri"/>
        <family val="2"/>
        <charset val="204"/>
        <scheme val="minor"/>
      </rPr>
      <t>Анастасия,2000</t>
    </r>
  </si>
  <si>
    <t>ЭСКОРТ-</t>
  </si>
  <si>
    <r>
      <t xml:space="preserve">БАРАНОВА </t>
    </r>
    <r>
      <rPr>
        <sz val="9"/>
        <color theme="1"/>
        <rFont val="Calibri"/>
        <family val="2"/>
        <charset val="204"/>
        <scheme val="minor"/>
      </rPr>
      <t>Виктория,2003</t>
    </r>
  </si>
  <si>
    <r>
      <t>ПИТЕР-</t>
    </r>
    <r>
      <rPr>
        <sz val="9"/>
        <color theme="1"/>
        <rFont val="Calibri"/>
        <family val="2"/>
        <charset val="204"/>
        <scheme val="minor"/>
      </rPr>
      <t>91,т.гнед.,мер</t>
    </r>
  </si>
  <si>
    <r>
      <t xml:space="preserve">КИСТАНОВА </t>
    </r>
    <r>
      <rPr>
        <sz val="9"/>
        <color theme="1"/>
        <rFont val="Calibri"/>
        <family val="2"/>
        <charset val="204"/>
        <scheme val="minor"/>
      </rPr>
      <t>Анастасия,2001</t>
    </r>
  </si>
  <si>
    <r>
      <t xml:space="preserve">ОКУНЕВА  </t>
    </r>
    <r>
      <rPr>
        <sz val="9"/>
        <color theme="1"/>
        <rFont val="Calibri"/>
        <family val="2"/>
        <charset val="204"/>
        <scheme val="minor"/>
      </rPr>
      <t>Александра,2000</t>
    </r>
  </si>
  <si>
    <r>
      <t xml:space="preserve">КОЖЕВНИКОВА </t>
    </r>
    <r>
      <rPr>
        <sz val="9"/>
        <color theme="1"/>
        <rFont val="Calibri"/>
        <family val="2"/>
        <charset val="204"/>
        <scheme val="minor"/>
      </rPr>
      <t>Полина,2002</t>
    </r>
  </si>
  <si>
    <r>
      <t>БОГЕМА</t>
    </r>
    <r>
      <rPr>
        <sz val="9"/>
        <color theme="1"/>
        <rFont val="Calibri"/>
        <family val="2"/>
        <charset val="204"/>
        <scheme val="minor"/>
      </rPr>
      <t>-02,рыж.,коб.</t>
    </r>
  </si>
  <si>
    <r>
      <t xml:space="preserve">НИШНЮЧКИНА </t>
    </r>
    <r>
      <rPr>
        <sz val="9"/>
        <color theme="1"/>
        <rFont val="Calibri"/>
        <family val="2"/>
        <charset val="204"/>
        <scheme val="minor"/>
      </rPr>
      <t>Алена,2002</t>
    </r>
  </si>
  <si>
    <t>СПЕСЬ-</t>
  </si>
  <si>
    <t>ДЕВОНШИР</t>
  </si>
  <si>
    <r>
      <t xml:space="preserve">ГРЕХОВА   </t>
    </r>
    <r>
      <rPr>
        <sz val="9"/>
        <color theme="1"/>
        <rFont val="Calibri"/>
        <family val="2"/>
        <charset val="204"/>
        <scheme val="minor"/>
      </rPr>
      <t>Виктория,2000</t>
    </r>
  </si>
  <si>
    <r>
      <t>ВЕРБА-</t>
    </r>
    <r>
      <rPr>
        <sz val="9"/>
        <color theme="1"/>
        <rFont val="Calibri"/>
        <family val="2"/>
        <charset val="204"/>
        <scheme val="minor"/>
      </rPr>
      <t>07</t>
    </r>
  </si>
  <si>
    <r>
      <t xml:space="preserve">ДЕГТЯРЕВА     </t>
    </r>
    <r>
      <rPr>
        <sz val="9"/>
        <color theme="1"/>
        <rFont val="Calibri"/>
        <family val="2"/>
        <charset val="204"/>
        <scheme val="minor"/>
      </rPr>
      <t>Алена,2001</t>
    </r>
  </si>
  <si>
    <r>
      <t>МИДАС-</t>
    </r>
    <r>
      <rPr>
        <sz val="9"/>
        <color theme="1"/>
        <rFont val="Calibri"/>
        <family val="2"/>
        <charset val="204"/>
        <scheme val="minor"/>
      </rPr>
      <t>08</t>
    </r>
  </si>
  <si>
    <r>
      <t xml:space="preserve">МОРЕПЛАВЦЕВА </t>
    </r>
    <r>
      <rPr>
        <sz val="9"/>
        <color theme="1"/>
        <rFont val="Calibri"/>
        <family val="2"/>
        <charset val="204"/>
        <scheme val="minor"/>
      </rPr>
      <t>Ольга,2002</t>
    </r>
  </si>
  <si>
    <t>кск "Аллюр"</t>
  </si>
  <si>
    <r>
      <t xml:space="preserve">БЕЛЬСКАЯ </t>
    </r>
    <r>
      <rPr>
        <sz val="9"/>
        <color theme="1"/>
        <rFont val="Calibri"/>
        <family val="2"/>
        <charset val="204"/>
        <scheme val="minor"/>
      </rPr>
      <t>Арина,2000</t>
    </r>
  </si>
  <si>
    <t>искл.</t>
  </si>
  <si>
    <r>
      <rPr>
        <b/>
        <sz val="9"/>
        <color theme="1"/>
        <rFont val="Calibri"/>
        <family val="2"/>
        <charset val="204"/>
        <scheme val="minor"/>
      </rPr>
      <t>КАРАВЕЛЛА-</t>
    </r>
    <r>
      <rPr>
        <sz val="9"/>
        <color theme="1"/>
        <rFont val="Calibri"/>
        <family val="2"/>
        <charset val="204"/>
        <scheme val="minor"/>
      </rPr>
      <t>10</t>
    </r>
  </si>
  <si>
    <r>
      <rPr>
        <b/>
        <sz val="9"/>
        <color theme="1"/>
        <rFont val="Calibri"/>
        <family val="2"/>
        <charset val="204"/>
        <scheme val="minor"/>
      </rPr>
      <t xml:space="preserve">САНДАКОВА   </t>
    </r>
    <r>
      <rPr>
        <sz val="9"/>
        <color theme="1"/>
        <rFont val="Calibri"/>
        <family val="2"/>
        <charset val="204"/>
        <scheme val="minor"/>
      </rPr>
      <t>Анастасия,1991</t>
    </r>
  </si>
  <si>
    <r>
      <rPr>
        <b/>
        <sz val="9"/>
        <color theme="1"/>
        <rFont val="Calibri"/>
        <family val="2"/>
        <charset val="204"/>
        <scheme val="minor"/>
      </rPr>
      <t>АРХИМЕД-</t>
    </r>
    <r>
      <rPr>
        <sz val="9"/>
        <color theme="1"/>
        <rFont val="Calibri"/>
        <family val="2"/>
        <charset val="204"/>
        <scheme val="minor"/>
      </rPr>
      <t>09</t>
    </r>
  </si>
  <si>
    <r>
      <rPr>
        <b/>
        <sz val="9"/>
        <color theme="1"/>
        <rFont val="Calibri"/>
        <family val="2"/>
        <charset val="204"/>
        <scheme val="minor"/>
      </rPr>
      <t xml:space="preserve">БЫЛОВА  </t>
    </r>
    <r>
      <rPr>
        <sz val="9"/>
        <color theme="1"/>
        <rFont val="Calibri"/>
        <family val="2"/>
        <charset val="204"/>
        <scheme val="minor"/>
      </rPr>
      <t>Татьяна,1996</t>
    </r>
  </si>
  <si>
    <r>
      <rPr>
        <b/>
        <sz val="9"/>
        <color theme="1"/>
        <rFont val="Calibri"/>
        <family val="2"/>
        <charset val="204"/>
        <scheme val="minor"/>
      </rPr>
      <t>САНДЕРО-</t>
    </r>
    <r>
      <rPr>
        <sz val="9"/>
        <color theme="1"/>
        <rFont val="Calibri"/>
        <family val="2"/>
        <charset val="204"/>
        <scheme val="minor"/>
      </rPr>
      <t>08</t>
    </r>
  </si>
  <si>
    <r>
      <rPr>
        <b/>
        <sz val="9"/>
        <color theme="1"/>
        <rFont val="Calibri"/>
        <family val="2"/>
        <charset val="204"/>
        <scheme val="minor"/>
      </rPr>
      <t xml:space="preserve">ЖУКОВА  </t>
    </r>
    <r>
      <rPr>
        <sz val="9"/>
        <color theme="1"/>
        <rFont val="Calibri"/>
        <family val="2"/>
        <charset val="204"/>
        <scheme val="minor"/>
      </rPr>
      <t>Ольга,1994</t>
    </r>
  </si>
  <si>
    <r>
      <rPr>
        <b/>
        <sz val="9"/>
        <color theme="1"/>
        <rFont val="Calibri"/>
        <family val="2"/>
        <charset val="204"/>
        <scheme val="minor"/>
      </rPr>
      <t>КАМПАРИ</t>
    </r>
    <r>
      <rPr>
        <sz val="9"/>
        <color theme="1"/>
        <rFont val="Calibri"/>
        <family val="2"/>
        <charset val="204"/>
        <scheme val="minor"/>
      </rPr>
      <t>-10</t>
    </r>
  </si>
  <si>
    <r>
      <rPr>
        <b/>
        <sz val="9"/>
        <color theme="1"/>
        <rFont val="Calibri"/>
        <family val="2"/>
        <charset val="204"/>
        <scheme val="minor"/>
      </rPr>
      <t xml:space="preserve">КУТЯЕВА </t>
    </r>
    <r>
      <rPr>
        <sz val="9"/>
        <color theme="1"/>
        <rFont val="Calibri"/>
        <family val="2"/>
        <charset val="204"/>
        <scheme val="minor"/>
      </rPr>
      <t xml:space="preserve">   Ирина,1984</t>
    </r>
  </si>
  <si>
    <r>
      <rPr>
        <b/>
        <sz val="9"/>
        <color theme="1"/>
        <rFont val="Calibri"/>
        <family val="2"/>
        <charset val="204"/>
        <scheme val="minor"/>
      </rPr>
      <t>ПРОФЕССИОНАЛ</t>
    </r>
    <r>
      <rPr>
        <sz val="9"/>
        <color theme="1"/>
        <rFont val="Calibri"/>
        <family val="2"/>
        <charset val="204"/>
        <scheme val="minor"/>
      </rPr>
      <t>-10</t>
    </r>
  </si>
  <si>
    <r>
      <rPr>
        <b/>
        <sz val="9"/>
        <color theme="1"/>
        <rFont val="Calibri"/>
        <family val="2"/>
        <charset val="204"/>
        <scheme val="minor"/>
      </rPr>
      <t>КЕЛЛИ</t>
    </r>
    <r>
      <rPr>
        <sz val="9"/>
        <color theme="1"/>
        <rFont val="Calibri"/>
        <family val="2"/>
        <charset val="204"/>
        <scheme val="minor"/>
      </rPr>
      <t>-10</t>
    </r>
  </si>
  <si>
    <r>
      <rPr>
        <b/>
        <sz val="9"/>
        <color theme="1"/>
        <rFont val="Calibri"/>
        <family val="2"/>
        <charset val="204"/>
        <scheme val="minor"/>
      </rPr>
      <t>ТРИФОНОВА</t>
    </r>
    <r>
      <rPr>
        <sz val="9"/>
        <color theme="1"/>
        <rFont val="Calibri"/>
        <family val="2"/>
        <charset val="204"/>
        <scheme val="minor"/>
      </rPr>
      <t xml:space="preserve">       Елена</t>
    </r>
  </si>
  <si>
    <r>
      <rPr>
        <b/>
        <sz val="9"/>
        <color theme="1"/>
        <rFont val="Calibri"/>
        <family val="2"/>
        <charset val="204"/>
        <scheme val="minor"/>
      </rPr>
      <t>ВЕРЕЯ</t>
    </r>
    <r>
      <rPr>
        <sz val="9"/>
        <color theme="1"/>
        <rFont val="Calibri"/>
        <family val="2"/>
        <charset val="204"/>
        <scheme val="minor"/>
      </rPr>
      <t>-09</t>
    </r>
  </si>
  <si>
    <r>
      <t>ХЕЛИЯ-</t>
    </r>
    <r>
      <rPr>
        <sz val="9"/>
        <color theme="1"/>
        <rFont val="Calibri"/>
        <family val="2"/>
        <charset val="204"/>
        <scheme val="minor"/>
      </rPr>
      <t>02</t>
    </r>
  </si>
  <si>
    <r>
      <t xml:space="preserve">АВДЕЕВА   </t>
    </r>
    <r>
      <rPr>
        <sz val="9"/>
        <color theme="1"/>
        <rFont val="Calibri"/>
        <family val="2"/>
        <charset val="204"/>
        <scheme val="minor"/>
      </rPr>
      <t>Алиса,1999</t>
    </r>
  </si>
  <si>
    <r>
      <t>ФИАЛКА-</t>
    </r>
    <r>
      <rPr>
        <sz val="9"/>
        <color theme="1"/>
        <rFont val="Calibri"/>
        <family val="2"/>
        <charset val="204"/>
        <scheme val="minor"/>
      </rPr>
      <t>96</t>
    </r>
  </si>
  <si>
    <t>14.02.14г.</t>
  </si>
  <si>
    <t>кск "Аргамак"</t>
  </si>
  <si>
    <r>
      <t>ГАЛАКТИКА-</t>
    </r>
    <r>
      <rPr>
        <sz val="9"/>
        <color theme="1"/>
        <rFont val="Calibri"/>
        <family val="2"/>
        <charset val="204"/>
        <scheme val="minor"/>
      </rPr>
      <t>06</t>
    </r>
  </si>
  <si>
    <r>
      <t xml:space="preserve">РЯБКОВА     </t>
    </r>
    <r>
      <rPr>
        <sz val="9"/>
        <color theme="1"/>
        <rFont val="Calibri"/>
        <family val="2"/>
        <charset val="204"/>
        <scheme val="minor"/>
      </rPr>
      <t>Татьяна,1986</t>
    </r>
  </si>
  <si>
    <r>
      <t xml:space="preserve">ПЯТКИН   </t>
    </r>
    <r>
      <rPr>
        <sz val="9"/>
        <color theme="1"/>
        <rFont val="Calibri"/>
        <family val="2"/>
        <charset val="204"/>
        <scheme val="minor"/>
      </rPr>
      <t>Андрей,2002</t>
    </r>
  </si>
  <si>
    <r>
      <t xml:space="preserve">ШАБРОВА </t>
    </r>
    <r>
      <rPr>
        <sz val="9"/>
        <color theme="1"/>
        <rFont val="Calibri"/>
        <family val="2"/>
        <charset val="204"/>
        <scheme val="minor"/>
      </rPr>
      <t>Василиса,2001</t>
    </r>
  </si>
  <si>
    <t>БУРБОН</t>
  </si>
  <si>
    <t>кск "Пассаж"</t>
  </si>
  <si>
    <r>
      <t xml:space="preserve">УРУГИНА </t>
    </r>
    <r>
      <rPr>
        <sz val="9"/>
        <color theme="1"/>
        <rFont val="Calibri"/>
        <family val="2"/>
        <charset val="204"/>
        <scheme val="minor"/>
      </rPr>
      <t>Юлия,1996</t>
    </r>
  </si>
  <si>
    <r>
      <t xml:space="preserve">МАРГАСОВА </t>
    </r>
    <r>
      <rPr>
        <sz val="9"/>
        <color theme="1"/>
        <rFont val="Calibri"/>
        <family val="2"/>
        <charset val="204"/>
        <scheme val="minor"/>
      </rPr>
      <t>Екатерина,1998</t>
    </r>
  </si>
  <si>
    <t>ПРИО ГРАНД</t>
  </si>
  <si>
    <r>
      <t xml:space="preserve">БЕКРЕНЕВ </t>
    </r>
    <r>
      <rPr>
        <sz val="9"/>
        <color theme="1"/>
        <rFont val="Calibri"/>
        <family val="2"/>
        <charset val="204"/>
        <scheme val="minor"/>
      </rPr>
      <t>Алексей,1972</t>
    </r>
  </si>
  <si>
    <t>Тест для лошадей  5ти лет</t>
  </si>
  <si>
    <t>Ирсецкая Е.</t>
  </si>
  <si>
    <r>
      <t>Судьи:Н</t>
    </r>
    <r>
      <rPr>
        <sz val="11"/>
        <color theme="1"/>
        <rFont val="Verdana"/>
        <family val="2"/>
        <charset val="204"/>
      </rPr>
      <t>-Шапиро Е.,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-Ирсецкая Е.,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-Соколова О.</t>
    </r>
  </si>
  <si>
    <r>
      <t>Судьи:Н</t>
    </r>
    <r>
      <rPr>
        <sz val="11"/>
        <color theme="1"/>
        <rFont val="Verdana"/>
        <family val="2"/>
        <charset val="204"/>
      </rPr>
      <t>-Ирсецкая Е.,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-Шапиро Е.,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>Соколова О.</t>
    </r>
  </si>
  <si>
    <r>
      <t xml:space="preserve">АВДЕЕВА </t>
    </r>
    <r>
      <rPr>
        <sz val="9"/>
        <color theme="1"/>
        <rFont val="Calibri"/>
        <family val="2"/>
        <charset val="204"/>
        <scheme val="minor"/>
      </rPr>
      <t>Алиса,1999</t>
    </r>
  </si>
  <si>
    <r>
      <t>ГРАЦИЯ ОМИГО-</t>
    </r>
    <r>
      <rPr>
        <sz val="9"/>
        <color theme="1"/>
        <rFont val="Calibri"/>
        <family val="2"/>
        <charset val="204"/>
        <scheme val="minor"/>
      </rPr>
      <t>06</t>
    </r>
  </si>
  <si>
    <r>
      <t xml:space="preserve">СТОЛЯРОВ </t>
    </r>
    <r>
      <rPr>
        <sz val="9"/>
        <color theme="1"/>
        <rFont val="Calibri"/>
        <family val="2"/>
        <charset val="204"/>
        <scheme val="minor"/>
      </rPr>
      <t>Илья,1999</t>
    </r>
  </si>
  <si>
    <r>
      <t>ГАЛЛОФИЛ-</t>
    </r>
    <r>
      <rPr>
        <sz val="9"/>
        <color theme="1"/>
        <rFont val="Calibri"/>
        <family val="2"/>
        <charset val="204"/>
        <scheme val="minor"/>
      </rPr>
      <t>04</t>
    </r>
  </si>
  <si>
    <r>
      <t xml:space="preserve">ХАРЧЕВА </t>
    </r>
    <r>
      <rPr>
        <sz val="9"/>
        <color theme="1"/>
        <rFont val="Calibri"/>
        <family val="2"/>
        <charset val="204"/>
        <scheme val="minor"/>
      </rPr>
      <t>Дарья,2000</t>
    </r>
  </si>
  <si>
    <t>ЭДЕЛЬВЕЙС-03,трак,мер,гнед</t>
  </si>
  <si>
    <r>
      <t xml:space="preserve">ЛЕКОМЦЕВА </t>
    </r>
    <r>
      <rPr>
        <sz val="9"/>
        <color theme="1"/>
        <rFont val="Calibri"/>
        <family val="2"/>
        <charset val="204"/>
        <scheme val="minor"/>
      </rPr>
      <t>Ольга,2000</t>
    </r>
  </si>
  <si>
    <r>
      <t>ЛИПАТОВА</t>
    </r>
    <r>
      <rPr>
        <sz val="9"/>
        <color theme="1"/>
        <rFont val="Calibri"/>
        <family val="2"/>
        <charset val="204"/>
        <scheme val="minor"/>
      </rPr>
      <t xml:space="preserve"> Анна,2000</t>
    </r>
  </si>
  <si>
    <r>
      <t xml:space="preserve">ЦВЕТКОВА   </t>
    </r>
    <r>
      <rPr>
        <sz val="9"/>
        <color theme="1"/>
        <rFont val="Calibri"/>
        <family val="2"/>
        <charset val="204"/>
        <scheme val="minor"/>
      </rPr>
      <t>Татьяна,2001</t>
    </r>
  </si>
  <si>
    <t>ПИПЕЛБЭК-08</t>
  </si>
  <si>
    <t>МАЛЬБОРО-00</t>
  </si>
  <si>
    <r>
      <t xml:space="preserve">ТОЛКАЧЕВА </t>
    </r>
    <r>
      <rPr>
        <sz val="9"/>
        <color theme="1"/>
        <rFont val="Calibri"/>
        <family val="2"/>
        <charset val="204"/>
        <scheme val="minor"/>
      </rPr>
      <t>Анна,2000</t>
    </r>
  </si>
  <si>
    <r>
      <t>ПАРАДОКС-</t>
    </r>
    <r>
      <rPr>
        <sz val="9"/>
        <color theme="1"/>
        <rFont val="Calibri"/>
        <family val="2"/>
        <charset val="204"/>
        <scheme val="minor"/>
      </rPr>
      <t>01</t>
    </r>
  </si>
  <si>
    <t>Кубок Нижегородской области</t>
  </si>
  <si>
    <t>25.03.14г.</t>
  </si>
  <si>
    <r>
      <rPr>
        <b/>
        <sz val="9"/>
        <color theme="1"/>
        <rFont val="Calibri"/>
        <family val="2"/>
        <charset val="204"/>
        <scheme val="minor"/>
      </rPr>
      <t xml:space="preserve">ПЛЫСКОВА </t>
    </r>
    <r>
      <rPr>
        <sz val="9"/>
        <color theme="1"/>
        <rFont val="Calibri"/>
        <family val="2"/>
        <charset val="204"/>
        <scheme val="minor"/>
      </rPr>
      <t>Ольга,1984</t>
    </r>
  </si>
  <si>
    <r>
      <rPr>
        <b/>
        <sz val="9"/>
        <color theme="1"/>
        <rFont val="Calibri"/>
        <family val="2"/>
        <charset val="204"/>
        <scheme val="minor"/>
      </rPr>
      <t>ХЕНДРИКИ-</t>
    </r>
    <r>
      <rPr>
        <sz val="9"/>
        <color theme="1"/>
        <rFont val="Calibri"/>
        <family val="2"/>
        <charset val="204"/>
        <scheme val="minor"/>
      </rPr>
      <t>10</t>
    </r>
  </si>
  <si>
    <r>
      <rPr>
        <b/>
        <sz val="9"/>
        <color theme="1"/>
        <rFont val="Calibri"/>
        <family val="2"/>
        <charset val="204"/>
        <scheme val="minor"/>
      </rPr>
      <t xml:space="preserve">ЗАВАРЗИНА </t>
    </r>
    <r>
      <rPr>
        <sz val="9"/>
        <color theme="1"/>
        <rFont val="Calibri"/>
        <family val="2"/>
        <charset val="204"/>
        <scheme val="minor"/>
      </rPr>
      <t>Любовь,1988</t>
    </r>
    <r>
      <rPr>
        <b/>
        <sz val="9"/>
        <color theme="1"/>
        <rFont val="Calibri"/>
        <family val="2"/>
        <charset val="204"/>
        <scheme val="minor"/>
      </rPr>
      <t xml:space="preserve"> </t>
    </r>
  </si>
  <si>
    <r>
      <rPr>
        <b/>
        <sz val="9"/>
        <color theme="1"/>
        <rFont val="Calibri"/>
        <family val="2"/>
        <charset val="204"/>
        <scheme val="minor"/>
      </rPr>
      <t>ЛЕКСА</t>
    </r>
    <r>
      <rPr>
        <sz val="9"/>
        <color theme="1"/>
        <rFont val="Calibri"/>
        <family val="2"/>
        <charset val="204"/>
        <scheme val="minor"/>
      </rPr>
      <t>-10</t>
    </r>
  </si>
  <si>
    <t>27.03.14г.</t>
  </si>
  <si>
    <r>
      <rPr>
        <b/>
        <sz val="9"/>
        <color theme="1"/>
        <rFont val="Calibri"/>
        <family val="2"/>
        <charset val="204"/>
        <scheme val="minor"/>
      </rPr>
      <t xml:space="preserve">ХОХЛАЧЕВА </t>
    </r>
    <r>
      <rPr>
        <sz val="9"/>
        <color theme="1"/>
        <rFont val="Calibri"/>
        <family val="2"/>
        <charset val="204"/>
        <scheme val="minor"/>
      </rPr>
      <t>Марина</t>
    </r>
  </si>
  <si>
    <r>
      <t xml:space="preserve">ЕРЕМЕНКО </t>
    </r>
    <r>
      <rPr>
        <sz val="9"/>
        <color theme="1"/>
        <rFont val="Calibri"/>
        <family val="2"/>
        <charset val="204"/>
        <scheme val="minor"/>
      </rPr>
      <t>Вера,2000</t>
    </r>
  </si>
  <si>
    <t>ВАШИНГТОН-</t>
  </si>
  <si>
    <r>
      <t xml:space="preserve">КОЗИКОВА </t>
    </r>
    <r>
      <rPr>
        <sz val="9"/>
        <color theme="1"/>
        <rFont val="Calibri"/>
        <family val="2"/>
        <charset val="204"/>
        <scheme val="minor"/>
      </rPr>
      <t>Светлана, 1991</t>
    </r>
  </si>
  <si>
    <r>
      <t>АРХИПЕЛАГ-</t>
    </r>
    <r>
      <rPr>
        <sz val="9"/>
        <color theme="1"/>
        <rFont val="Calibri"/>
        <family val="2"/>
        <charset val="204"/>
        <scheme val="minor"/>
      </rPr>
      <t>06</t>
    </r>
  </si>
  <si>
    <t>28.03.14г.</t>
  </si>
  <si>
    <t>ГЕОРГИНА</t>
  </si>
  <si>
    <r>
      <t xml:space="preserve">КЛЮЕВА </t>
    </r>
    <r>
      <rPr>
        <sz val="9"/>
        <color theme="1"/>
        <rFont val="Calibri"/>
        <family val="2"/>
        <charset val="204"/>
        <scheme val="minor"/>
      </rPr>
      <t>Наталья,1989</t>
    </r>
  </si>
  <si>
    <r>
      <t>ХЕНДРЕКИ-</t>
    </r>
    <r>
      <rPr>
        <sz val="9"/>
        <color theme="1"/>
        <rFont val="Calibri"/>
        <family val="2"/>
        <charset val="204"/>
        <scheme val="minor"/>
      </rPr>
      <t>10</t>
    </r>
  </si>
  <si>
    <r>
      <t xml:space="preserve">ЗОСИМОВА </t>
    </r>
    <r>
      <rPr>
        <sz val="9"/>
        <color theme="1"/>
        <rFont val="Calibri"/>
        <family val="2"/>
        <charset val="204"/>
        <scheme val="minor"/>
      </rPr>
      <t>Марина</t>
    </r>
  </si>
  <si>
    <r>
      <t>ТЕХАСКА-</t>
    </r>
    <r>
      <rPr>
        <sz val="9"/>
        <color theme="1"/>
        <rFont val="Calibri"/>
        <family val="2"/>
        <charset val="204"/>
        <scheme val="minor"/>
      </rPr>
      <t>07</t>
    </r>
  </si>
  <si>
    <t>"СД НОВИНКИ"</t>
  </si>
  <si>
    <r>
      <t xml:space="preserve">МЕЛЬНИКОВ </t>
    </r>
    <r>
      <rPr>
        <sz val="9"/>
        <color theme="1"/>
        <rFont val="Calibri"/>
        <family val="2"/>
        <charset val="204"/>
        <scheme val="minor"/>
      </rPr>
      <t>Николай</t>
    </r>
  </si>
  <si>
    <r>
      <t>СОНАТА-</t>
    </r>
    <r>
      <rPr>
        <sz val="9"/>
        <color theme="1"/>
        <rFont val="Calibri"/>
        <family val="2"/>
        <charset val="204"/>
        <scheme val="minor"/>
      </rPr>
      <t>06</t>
    </r>
  </si>
  <si>
    <r>
      <t xml:space="preserve">СЕДАКОВА </t>
    </r>
    <r>
      <rPr>
        <sz val="9"/>
        <color theme="1"/>
        <rFont val="Calibri"/>
        <family val="2"/>
        <charset val="204"/>
        <scheme val="minor"/>
      </rPr>
      <t>Надежда,1985</t>
    </r>
  </si>
  <si>
    <r>
      <t>ВЕЛЬТАФ-</t>
    </r>
    <r>
      <rPr>
        <sz val="9"/>
        <color theme="1"/>
        <rFont val="Calibri"/>
        <family val="2"/>
        <charset val="204"/>
        <scheme val="minor"/>
      </rPr>
      <t>06</t>
    </r>
  </si>
  <si>
    <t>кск "Витязь"</t>
  </si>
  <si>
    <t>ХЕЛИЯ</t>
  </si>
  <si>
    <r>
      <t>ЭКСПЕРТ-</t>
    </r>
    <r>
      <rPr>
        <sz val="9"/>
        <color theme="1"/>
        <rFont val="Calibri"/>
        <family val="2"/>
        <charset val="204"/>
        <scheme val="minor"/>
      </rPr>
      <t>95</t>
    </r>
  </si>
  <si>
    <r>
      <t xml:space="preserve">КОМАРОВА </t>
    </r>
    <r>
      <rPr>
        <sz val="9"/>
        <color theme="1"/>
        <rFont val="Calibri"/>
        <family val="2"/>
        <charset val="204"/>
        <scheme val="minor"/>
      </rPr>
      <t>Снежана,1999</t>
    </r>
  </si>
  <si>
    <r>
      <t>ПРИБАЛТИКА-</t>
    </r>
    <r>
      <rPr>
        <sz val="9"/>
        <color theme="1"/>
        <rFont val="Calibri"/>
        <family val="2"/>
        <charset val="204"/>
        <scheme val="minor"/>
      </rPr>
      <t>07</t>
    </r>
  </si>
  <si>
    <r>
      <t>Судьи:Н</t>
    </r>
    <r>
      <rPr>
        <sz val="8"/>
        <color theme="1"/>
        <rFont val="Verdana"/>
        <family val="2"/>
        <charset val="204"/>
      </rPr>
      <t>-Русинова Е.,</t>
    </r>
    <r>
      <rPr>
        <b/>
        <sz val="8"/>
        <color theme="1"/>
        <rFont val="Verdana"/>
        <family val="2"/>
        <charset val="204"/>
      </rPr>
      <t>С</t>
    </r>
    <r>
      <rPr>
        <sz val="8"/>
        <color theme="1"/>
        <rFont val="Verdana"/>
        <family val="2"/>
        <charset val="204"/>
      </rPr>
      <t>-Шапиро Е.,</t>
    </r>
    <r>
      <rPr>
        <b/>
        <sz val="8"/>
        <color theme="1"/>
        <rFont val="Verdana"/>
        <family val="2"/>
        <charset val="204"/>
      </rPr>
      <t>М</t>
    </r>
    <r>
      <rPr>
        <sz val="8"/>
        <color theme="1"/>
        <rFont val="Verdana"/>
        <family val="2"/>
        <charset val="204"/>
      </rPr>
      <t>-Ирсецкая Е.</t>
    </r>
  </si>
  <si>
    <t>АВАТАР-</t>
  </si>
  <si>
    <t>Русинова Е.</t>
  </si>
  <si>
    <r>
      <t xml:space="preserve">ТАРАСОВА </t>
    </r>
    <r>
      <rPr>
        <sz val="9"/>
        <color theme="1"/>
        <rFont val="Calibri"/>
        <family val="2"/>
        <charset val="204"/>
        <scheme val="minor"/>
      </rPr>
      <t>Светлана,2002</t>
    </r>
  </si>
  <si>
    <r>
      <t>АНАЛОГ-</t>
    </r>
    <r>
      <rPr>
        <sz val="9"/>
        <color theme="1"/>
        <rFont val="Calibri"/>
        <family val="2"/>
        <charset val="204"/>
        <scheme val="minor"/>
      </rPr>
      <t>95</t>
    </r>
  </si>
  <si>
    <t>СДЮСШОР ч/в</t>
  </si>
  <si>
    <r>
      <t xml:space="preserve">ТРИФОНОВА </t>
    </r>
    <r>
      <rPr>
        <sz val="9"/>
        <color theme="1"/>
        <rFont val="Calibri"/>
        <family val="2"/>
        <charset val="204"/>
        <scheme val="minor"/>
      </rPr>
      <t>Екатерина,2000</t>
    </r>
  </si>
  <si>
    <r>
      <t>БАРБИ</t>
    </r>
    <r>
      <rPr>
        <sz val="9"/>
        <color theme="1"/>
        <rFont val="Calibri"/>
        <family val="2"/>
        <charset val="204"/>
        <scheme val="minor"/>
      </rPr>
      <t>-04, рыж., коб.</t>
    </r>
  </si>
  <si>
    <r>
      <rPr>
        <b/>
        <sz val="9"/>
        <color theme="1"/>
        <rFont val="Calibri"/>
        <family val="2"/>
        <charset val="204"/>
        <scheme val="minor"/>
      </rPr>
      <t xml:space="preserve">ОСИПЕНКО       </t>
    </r>
    <r>
      <rPr>
        <sz val="9"/>
        <color theme="1"/>
        <rFont val="Calibri"/>
        <family val="2"/>
        <charset val="204"/>
        <scheme val="minor"/>
      </rPr>
      <t>Анна</t>
    </r>
  </si>
  <si>
    <r>
      <rPr>
        <b/>
        <sz val="9"/>
        <color theme="1"/>
        <rFont val="Calibri"/>
        <family val="2"/>
        <charset val="204"/>
        <scheme val="minor"/>
      </rPr>
      <t xml:space="preserve">ПЕСТРЯЧИХИНА </t>
    </r>
    <r>
      <rPr>
        <sz val="9"/>
        <color theme="1"/>
        <rFont val="Calibri"/>
        <family val="2"/>
        <charset val="204"/>
        <scheme val="minor"/>
      </rPr>
      <t>Мария</t>
    </r>
  </si>
  <si>
    <r>
      <t xml:space="preserve">СЕМУШКИНА </t>
    </r>
    <r>
      <rPr>
        <sz val="9"/>
        <color theme="1"/>
        <rFont val="Calibri"/>
        <family val="2"/>
        <charset val="204"/>
        <scheme val="minor"/>
      </rPr>
      <t>Анастасия</t>
    </r>
  </si>
  <si>
    <r>
      <t xml:space="preserve">БАРАНОВА </t>
    </r>
    <r>
      <rPr>
        <sz val="9"/>
        <color theme="1"/>
        <rFont val="Calibri"/>
        <family val="2"/>
        <charset val="204"/>
        <scheme val="minor"/>
      </rPr>
      <t>Анастасия</t>
    </r>
  </si>
  <si>
    <t>ПОЭЗИЯ</t>
  </si>
  <si>
    <r>
      <t>ХАРВАРИ ГРАНД-</t>
    </r>
    <r>
      <rPr>
        <sz val="9"/>
        <color theme="1"/>
        <rFont val="Calibri"/>
        <family val="2"/>
        <charset val="204"/>
        <scheme val="minor"/>
      </rPr>
      <t>09</t>
    </r>
  </si>
  <si>
    <r>
      <t>ЛЕРУА-</t>
    </r>
    <r>
      <rPr>
        <sz val="9"/>
        <color theme="1"/>
        <rFont val="Calibri"/>
        <family val="2"/>
        <charset val="204"/>
        <scheme val="minor"/>
      </rPr>
      <t>04</t>
    </r>
  </si>
  <si>
    <r>
      <t xml:space="preserve">ЖУРАВЛЕВА </t>
    </r>
    <r>
      <rPr>
        <sz val="9"/>
        <color theme="1"/>
        <rFont val="Calibri"/>
        <family val="2"/>
        <charset val="204"/>
        <scheme val="minor"/>
      </rPr>
      <t>Милослава,1999</t>
    </r>
  </si>
  <si>
    <r>
      <t>ГОЛДИ СТАР-</t>
    </r>
    <r>
      <rPr>
        <sz val="9"/>
        <color theme="1"/>
        <rFont val="Calibri"/>
        <family val="2"/>
        <charset val="204"/>
        <scheme val="minor"/>
      </rPr>
      <t>04</t>
    </r>
  </si>
  <si>
    <t>В/К</t>
  </si>
  <si>
    <r>
      <t>Судьи:Н</t>
    </r>
    <r>
      <rPr>
        <sz val="11"/>
        <color theme="1"/>
        <rFont val="Verdana"/>
        <family val="2"/>
        <charset val="204"/>
      </rPr>
      <t>-Шапиро Е..,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-Ирсецкая Е.,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>Соколова О.</t>
    </r>
  </si>
  <si>
    <r>
      <t xml:space="preserve">НОВИКОВА </t>
    </r>
    <r>
      <rPr>
        <sz val="9"/>
        <color theme="1"/>
        <rFont val="Calibri"/>
        <family val="2"/>
        <charset val="204"/>
        <scheme val="minor"/>
      </rPr>
      <t>Оксана,1988</t>
    </r>
  </si>
  <si>
    <r>
      <t>ФЛИППЕР-</t>
    </r>
    <r>
      <rPr>
        <sz val="9"/>
        <color theme="1"/>
        <rFont val="Calibri"/>
        <family val="2"/>
        <charset val="204"/>
        <scheme val="minor"/>
      </rPr>
      <t>04, гнед., жер.</t>
    </r>
  </si>
  <si>
    <t>Предварительный приз. Дети</t>
  </si>
  <si>
    <t>Тест для лошадей  4х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</si>
</sst>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5">
    <font>
      <sz val="11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sz val="10"/>
      <color theme="1"/>
      <name val="Verdana"/>
      <family val="2"/>
      <charset val="204"/>
    </font>
    <font>
      <b/>
      <sz val="9"/>
      <name val="Verdana"/>
      <family val="2"/>
      <charset val="204"/>
    </font>
    <font>
      <b/>
      <sz val="10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5" fillId="0" borderId="0" xfId="0" applyFont="1"/>
    <xf numFmtId="1" fontId="8" fillId="2" borderId="3" xfId="2" applyNumberFormat="1" applyFont="1" applyFill="1" applyBorder="1" applyAlignment="1" applyProtection="1">
      <alignment horizontal="center" vertical="center" textRotation="90" wrapText="1"/>
      <protection locked="0"/>
    </xf>
    <xf numFmtId="164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" applyFont="1" applyFill="1" applyBorder="1" applyAlignment="1" applyProtection="1">
      <alignment horizontal="center" vertical="center" textRotation="90" wrapText="1"/>
      <protection locked="0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5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164" fontId="17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6" fillId="0" borderId="2" xfId="0" applyFont="1" applyBorder="1" applyAlignment="1"/>
    <xf numFmtId="0" fontId="19" fillId="0" borderId="1" xfId="0" applyFont="1" applyBorder="1" applyAlignment="1">
      <alignment wrapText="1"/>
    </xf>
    <xf numFmtId="0" fontId="15" fillId="0" borderId="1" xfId="0" applyFont="1" applyBorder="1"/>
    <xf numFmtId="0" fontId="15" fillId="0" borderId="0" xfId="0" applyFont="1"/>
    <xf numFmtId="0" fontId="16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/>
    <xf numFmtId="0" fontId="13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wrapText="1"/>
    </xf>
    <xf numFmtId="0" fontId="15" fillId="0" borderId="7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textRotation="90" wrapText="1"/>
      <protection locked="0"/>
    </xf>
    <xf numFmtId="0" fontId="7" fillId="2" borderId="5" xfId="1" applyFont="1" applyFill="1" applyBorder="1" applyAlignment="1" applyProtection="1">
      <alignment horizontal="center" vertical="center" textRotation="90" wrapText="1"/>
      <protection locked="0"/>
    </xf>
    <xf numFmtId="0" fontId="11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2" borderId="4" xfId="2" applyFont="1" applyFill="1" applyBorder="1" applyAlignment="1" applyProtection="1">
      <alignment horizontal="center" vertical="center"/>
      <protection locked="0"/>
    </xf>
    <xf numFmtId="16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left"/>
    </xf>
    <xf numFmtId="0" fontId="7" fillId="2" borderId="3" xfId="1" applyFont="1" applyFill="1" applyBorder="1" applyAlignment="1" applyProtection="1">
      <alignment horizontal="center" textRotation="90" wrapText="1"/>
      <protection locked="0"/>
    </xf>
    <xf numFmtId="0" fontId="7" fillId="2" borderId="5" xfId="1" applyFont="1" applyFill="1" applyBorder="1" applyAlignment="1" applyProtection="1">
      <alignment horizontal="center" textRotation="90" wrapText="1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3" fillId="2" borderId="3" xfId="2" applyFont="1" applyFill="1" applyBorder="1" applyAlignment="1" applyProtection="1">
      <alignment horizontal="center" vertical="center"/>
      <protection locked="0"/>
    </xf>
    <xf numFmtId="0" fontId="23" fillId="2" borderId="6" xfId="2" applyFont="1" applyFill="1" applyBorder="1" applyAlignment="1" applyProtection="1">
      <alignment horizontal="center" vertical="center"/>
      <protection locked="0"/>
    </xf>
    <xf numFmtId="0" fontId="23" fillId="2" borderId="3" xfId="2" applyFont="1" applyFill="1" applyBorder="1" applyAlignment="1" applyProtection="1">
      <alignment horizontal="center" vertical="center" wrapText="1"/>
      <protection locked="0"/>
    </xf>
    <xf numFmtId="0" fontId="23" fillId="2" borderId="6" xfId="2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textRotation="90"/>
      <protection locked="0"/>
    </xf>
    <xf numFmtId="0" fontId="7" fillId="2" borderId="6" xfId="1" applyFont="1" applyFill="1" applyBorder="1" applyAlignment="1" applyProtection="1">
      <alignment horizontal="center" vertical="center" textRotation="90"/>
      <protection locked="0"/>
    </xf>
    <xf numFmtId="0" fontId="22" fillId="2" borderId="3" xfId="1" applyFont="1" applyFill="1" applyBorder="1" applyAlignment="1" applyProtection="1">
      <alignment horizontal="center" vertical="center" textRotation="90" wrapText="1"/>
      <protection locked="0"/>
    </xf>
    <xf numFmtId="0" fontId="22" fillId="2" borderId="5" xfId="1" applyFont="1" applyFill="1" applyBorder="1" applyAlignment="1" applyProtection="1">
      <alignment horizontal="center" vertical="center" textRotation="90" wrapText="1"/>
      <protection locked="0"/>
    </xf>
    <xf numFmtId="0" fontId="9" fillId="0" borderId="2" xfId="0" applyFont="1" applyBorder="1" applyAlignment="1">
      <alignment horizontal="center"/>
    </xf>
  </cellXfs>
  <cellStyles count="3">
    <cellStyle name="Обычный" xfId="0" builtinId="0"/>
    <cellStyle name="Обычный_Измайлово-2003" xfId="2"/>
    <cellStyle name="Обычный_Лист Microsoft Excel" xfId="1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>
      <selection activeCell="A3" sqref="A3:R3"/>
    </sheetView>
  </sheetViews>
  <sheetFormatPr defaultRowHeight="15"/>
  <cols>
    <col min="1" max="1" width="3.5703125" customWidth="1"/>
    <col min="2" max="2" width="15.140625" customWidth="1"/>
    <col min="3" max="3" width="3.5703125" customWidth="1"/>
    <col min="4" max="4" width="23.42578125" customWidth="1"/>
    <col min="5" max="5" width="11.140625" customWidth="1"/>
    <col min="6" max="6" width="9.140625" customWidth="1"/>
    <col min="7" max="7" width="4.5703125" customWidth="1"/>
    <col min="8" max="8" width="6.140625" customWidth="1"/>
    <col min="9" max="9" width="2.42578125" customWidth="1"/>
    <col min="10" max="10" width="4.5703125" customWidth="1"/>
    <col min="11" max="11" width="6.140625" customWidth="1"/>
    <col min="12" max="12" width="2.42578125" customWidth="1"/>
    <col min="13" max="13" width="5" customWidth="1"/>
    <col min="14" max="14" width="6.140625" customWidth="1"/>
    <col min="15" max="15" width="2.42578125" customWidth="1"/>
    <col min="16" max="16" width="2.5703125" customWidth="1"/>
    <col min="17" max="17" width="4.7109375" customWidth="1"/>
    <col min="18" max="18" width="6.140625" customWidth="1"/>
  </cols>
  <sheetData>
    <row r="1" spans="1:19" ht="15" customHeight="1">
      <c r="A1" s="58" t="s">
        <v>127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9" ht="12.7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9" ht="14.25" customHeight="1">
      <c r="A3" s="60" t="s">
        <v>176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9" ht="13.5" customHeight="1">
      <c r="A4" s="61" t="s">
        <v>155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9" ht="12.75" customHeight="1">
      <c r="A5" s="65" t="s">
        <v>1</v>
      </c>
      <c r="B5" s="65"/>
      <c r="C5" s="65"/>
      <c r="D5" s="65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51" t="s">
        <v>128</v>
      </c>
      <c r="Q5" s="51"/>
      <c r="R5" s="51"/>
    </row>
    <row r="6" spans="1:19" ht="11.25" customHeight="1">
      <c r="A6" s="49" t="s">
        <v>11</v>
      </c>
      <c r="B6" s="47" t="s">
        <v>2</v>
      </c>
      <c r="C6" s="49" t="s">
        <v>3</v>
      </c>
      <c r="D6" s="47" t="s">
        <v>4</v>
      </c>
      <c r="E6" s="47" t="s">
        <v>5</v>
      </c>
      <c r="F6" s="47" t="s">
        <v>6</v>
      </c>
      <c r="G6" s="62" t="s">
        <v>12</v>
      </c>
      <c r="H6" s="62"/>
      <c r="I6" s="62"/>
      <c r="J6" s="62" t="s">
        <v>13</v>
      </c>
      <c r="K6" s="62"/>
      <c r="L6" s="62"/>
      <c r="M6" s="62" t="s">
        <v>14</v>
      </c>
      <c r="N6" s="62"/>
      <c r="O6" s="62"/>
      <c r="P6" s="66" t="s">
        <v>15</v>
      </c>
      <c r="Q6" s="49" t="s">
        <v>16</v>
      </c>
      <c r="R6" s="63" t="s">
        <v>17</v>
      </c>
    </row>
    <row r="7" spans="1:19" ht="21" customHeight="1">
      <c r="A7" s="50"/>
      <c r="B7" s="48"/>
      <c r="C7" s="50"/>
      <c r="D7" s="48"/>
      <c r="E7" s="48"/>
      <c r="F7" s="48"/>
      <c r="G7" s="4" t="s">
        <v>18</v>
      </c>
      <c r="H7" s="5" t="s">
        <v>19</v>
      </c>
      <c r="I7" s="6" t="s">
        <v>11</v>
      </c>
      <c r="J7" s="4" t="s">
        <v>18</v>
      </c>
      <c r="K7" s="5" t="s">
        <v>19</v>
      </c>
      <c r="L7" s="6" t="s">
        <v>11</v>
      </c>
      <c r="M7" s="4" t="s">
        <v>18</v>
      </c>
      <c r="N7" s="5" t="s">
        <v>19</v>
      </c>
      <c r="O7" s="6" t="s">
        <v>11</v>
      </c>
      <c r="P7" s="67"/>
      <c r="Q7" s="50"/>
      <c r="R7" s="64"/>
    </row>
    <row r="8" spans="1:19" ht="25.5" customHeight="1">
      <c r="A8" s="10" t="s">
        <v>47</v>
      </c>
      <c r="B8" s="11" t="s">
        <v>116</v>
      </c>
      <c r="C8" s="8" t="s">
        <v>30</v>
      </c>
      <c r="D8" s="7" t="s">
        <v>117</v>
      </c>
      <c r="E8" s="14" t="s">
        <v>8</v>
      </c>
      <c r="F8" s="8" t="s">
        <v>9</v>
      </c>
      <c r="G8" s="10">
        <v>156</v>
      </c>
      <c r="H8" s="16">
        <f t="shared" ref="H8:H33" si="0">G8/2.3</f>
        <v>67.826086956521749</v>
      </c>
      <c r="I8" s="10">
        <f t="shared" ref="I8" si="1">RANK(G8,G$8:G$35,0)</f>
        <v>1</v>
      </c>
      <c r="J8" s="37">
        <v>156.5</v>
      </c>
      <c r="K8" s="16">
        <f t="shared" ref="K8:K33" si="2">J8/2.3</f>
        <v>68.043478260869577</v>
      </c>
      <c r="L8" s="10">
        <f t="shared" ref="L8" si="3">RANK(J8,J$8:J$35,0)</f>
        <v>1</v>
      </c>
      <c r="M8" s="10">
        <v>159</v>
      </c>
      <c r="N8" s="16">
        <f t="shared" ref="N8:N33" si="4">M8/2.3</f>
        <v>69.130434782608702</v>
      </c>
      <c r="O8" s="10">
        <f t="shared" ref="O8" si="5">RANK(M8,M$8:M$35,0)</f>
        <v>2</v>
      </c>
      <c r="P8" s="20"/>
      <c r="Q8" s="10">
        <f t="shared" ref="Q8:Q33" si="6">G8+J8+M8</f>
        <v>471.5</v>
      </c>
      <c r="R8" s="16">
        <f t="shared" ref="R8:R33" si="7">Q8/6.9</f>
        <v>68.333333333333329</v>
      </c>
      <c r="S8" s="21"/>
    </row>
    <row r="9" spans="1:19" ht="25.5" customHeight="1">
      <c r="A9" s="10">
        <v>1</v>
      </c>
      <c r="B9" s="7" t="s">
        <v>54</v>
      </c>
      <c r="C9" s="8" t="s">
        <v>7</v>
      </c>
      <c r="D9" s="7" t="s">
        <v>55</v>
      </c>
      <c r="E9" s="13" t="s">
        <v>160</v>
      </c>
      <c r="F9" s="8" t="s">
        <v>9</v>
      </c>
      <c r="G9" s="37">
        <v>149.5</v>
      </c>
      <c r="H9" s="16">
        <f t="shared" si="0"/>
        <v>65</v>
      </c>
      <c r="I9" s="10">
        <f>RANK(G9,G$8:G$35,0)</f>
        <v>8</v>
      </c>
      <c r="J9" s="37">
        <v>155.5</v>
      </c>
      <c r="K9" s="16">
        <f t="shared" si="2"/>
        <v>67.608695652173921</v>
      </c>
      <c r="L9" s="10">
        <f>RANK(J9,J$8:J$35,0)</f>
        <v>3</v>
      </c>
      <c r="M9" s="10">
        <v>160.5</v>
      </c>
      <c r="N9" s="16">
        <f t="shared" si="4"/>
        <v>69.782608695652186</v>
      </c>
      <c r="O9" s="10">
        <f>RANK(M9,M$8:M$35,0)</f>
        <v>1</v>
      </c>
      <c r="P9" s="20"/>
      <c r="Q9" s="10">
        <f t="shared" si="6"/>
        <v>465.5</v>
      </c>
      <c r="R9" s="16">
        <f t="shared" si="7"/>
        <v>67.463768115942031</v>
      </c>
      <c r="S9" s="21"/>
    </row>
    <row r="10" spans="1:19" ht="25.5" customHeight="1">
      <c r="A10" s="10">
        <v>2</v>
      </c>
      <c r="B10" s="7" t="s">
        <v>41</v>
      </c>
      <c r="C10" s="12">
        <v>3</v>
      </c>
      <c r="D10" s="7" t="s">
        <v>71</v>
      </c>
      <c r="E10" s="14" t="s">
        <v>8</v>
      </c>
      <c r="F10" s="8" t="s">
        <v>9</v>
      </c>
      <c r="G10" s="37">
        <v>153.5</v>
      </c>
      <c r="H10" s="16">
        <f t="shared" si="0"/>
        <v>66.739130434782609</v>
      </c>
      <c r="I10" s="10">
        <f>RANK(G10,G$8:G$35,0)</f>
        <v>2</v>
      </c>
      <c r="J10" s="37">
        <v>156.5</v>
      </c>
      <c r="K10" s="16">
        <f t="shared" si="2"/>
        <v>68.043478260869577</v>
      </c>
      <c r="L10" s="10">
        <f>RANK(J10,J$8:J$35,0)</f>
        <v>1</v>
      </c>
      <c r="M10" s="37">
        <v>154.5</v>
      </c>
      <c r="N10" s="16">
        <f t="shared" si="4"/>
        <v>67.173913043478265</v>
      </c>
      <c r="O10" s="10">
        <f>RANK(M10,M$8:M$35,0)</f>
        <v>4</v>
      </c>
      <c r="P10" s="20"/>
      <c r="Q10" s="10">
        <f t="shared" si="6"/>
        <v>464.5</v>
      </c>
      <c r="R10" s="16">
        <f t="shared" si="7"/>
        <v>67.318840579710141</v>
      </c>
      <c r="S10" s="21"/>
    </row>
    <row r="11" spans="1:19" ht="25.5" customHeight="1">
      <c r="A11" s="10">
        <v>3</v>
      </c>
      <c r="B11" s="7" t="s">
        <v>41</v>
      </c>
      <c r="C11" s="12">
        <v>3</v>
      </c>
      <c r="D11" s="7" t="s">
        <v>63</v>
      </c>
      <c r="E11" s="14" t="s">
        <v>8</v>
      </c>
      <c r="F11" s="8" t="s">
        <v>9</v>
      </c>
      <c r="G11" s="37">
        <v>152.5</v>
      </c>
      <c r="H11" s="16">
        <f t="shared" si="0"/>
        <v>66.304347826086968</v>
      </c>
      <c r="I11" s="10">
        <f>RANK(G11,G$8:G$35,0)</f>
        <v>4</v>
      </c>
      <c r="J11" s="37">
        <v>151</v>
      </c>
      <c r="K11" s="16">
        <f t="shared" si="2"/>
        <v>65.652173913043484</v>
      </c>
      <c r="L11" s="10">
        <f>RANK(J11,J$8:J$35,0)</f>
        <v>4</v>
      </c>
      <c r="M11" s="10">
        <v>155.5</v>
      </c>
      <c r="N11" s="16">
        <f t="shared" si="4"/>
        <v>67.608695652173921</v>
      </c>
      <c r="O11" s="10">
        <f>RANK(M11,M$8:M$35,0)</f>
        <v>3</v>
      </c>
      <c r="P11" s="20"/>
      <c r="Q11" s="10">
        <f t="shared" si="6"/>
        <v>459</v>
      </c>
      <c r="R11" s="16">
        <f t="shared" si="7"/>
        <v>66.521739130434781</v>
      </c>
      <c r="S11" s="21"/>
    </row>
    <row r="12" spans="1:19" ht="25.5" customHeight="1">
      <c r="A12" s="10">
        <v>4</v>
      </c>
      <c r="B12" s="7" t="s">
        <v>66</v>
      </c>
      <c r="C12" s="12" t="s">
        <v>7</v>
      </c>
      <c r="D12" s="7" t="s">
        <v>65</v>
      </c>
      <c r="E12" s="14" t="s">
        <v>8</v>
      </c>
      <c r="F12" s="8" t="s">
        <v>9</v>
      </c>
      <c r="G12" s="37">
        <v>153.5</v>
      </c>
      <c r="H12" s="16">
        <f t="shared" si="0"/>
        <v>66.739130434782609</v>
      </c>
      <c r="I12" s="10">
        <f>RANK(G12,G$8:G$35,0)</f>
        <v>2</v>
      </c>
      <c r="J12" s="37">
        <v>149.5</v>
      </c>
      <c r="K12" s="16">
        <f t="shared" si="2"/>
        <v>65</v>
      </c>
      <c r="L12" s="10">
        <f>RANK(J12,J$8:J$35,0)</f>
        <v>6</v>
      </c>
      <c r="M12" s="10">
        <v>150.5</v>
      </c>
      <c r="N12" s="16">
        <f t="shared" si="4"/>
        <v>65.434782608695656</v>
      </c>
      <c r="O12" s="10">
        <f>RANK(M12,M$8:M$35,0)</f>
        <v>5</v>
      </c>
      <c r="P12" s="10"/>
      <c r="Q12" s="10">
        <f t="shared" si="6"/>
        <v>453.5</v>
      </c>
      <c r="R12" s="16">
        <f t="shared" si="7"/>
        <v>65.724637681159422</v>
      </c>
      <c r="S12" s="21"/>
    </row>
    <row r="13" spans="1:19" ht="25.5" customHeight="1">
      <c r="A13" s="10">
        <v>5</v>
      </c>
      <c r="B13" s="7" t="s">
        <v>69</v>
      </c>
      <c r="C13" s="12">
        <v>3</v>
      </c>
      <c r="D13" s="7" t="s">
        <v>156</v>
      </c>
      <c r="E13" s="14" t="s">
        <v>8</v>
      </c>
      <c r="F13" s="8" t="s">
        <v>9</v>
      </c>
      <c r="G13" s="37">
        <v>151.5</v>
      </c>
      <c r="H13" s="16">
        <f t="shared" si="0"/>
        <v>65.869565217391312</v>
      </c>
      <c r="I13" s="10">
        <f>RANK(G13,G$8:G$35,0)</f>
        <v>6</v>
      </c>
      <c r="J13" s="10">
        <v>150.5</v>
      </c>
      <c r="K13" s="16">
        <f t="shared" si="2"/>
        <v>65.434782608695656</v>
      </c>
      <c r="L13" s="10">
        <f>RANK(J13,J$8:J$35,0)</f>
        <v>5</v>
      </c>
      <c r="M13" s="10">
        <v>149.5</v>
      </c>
      <c r="N13" s="16">
        <f t="shared" si="4"/>
        <v>65</v>
      </c>
      <c r="O13" s="10">
        <f>RANK(M13,M$8:M$35,0)</f>
        <v>8</v>
      </c>
      <c r="P13" s="20"/>
      <c r="Q13" s="10">
        <f t="shared" si="6"/>
        <v>451.5</v>
      </c>
      <c r="R13" s="16">
        <f t="shared" si="7"/>
        <v>65.434782608695656</v>
      </c>
      <c r="S13" s="21"/>
    </row>
    <row r="14" spans="1:19" ht="25.5" customHeight="1">
      <c r="A14" s="10" t="s">
        <v>47</v>
      </c>
      <c r="B14" s="11" t="s">
        <v>114</v>
      </c>
      <c r="C14" s="8">
        <v>2</v>
      </c>
      <c r="D14" s="7" t="s">
        <v>115</v>
      </c>
      <c r="E14" s="14" t="s">
        <v>8</v>
      </c>
      <c r="F14" s="8" t="s">
        <v>9</v>
      </c>
      <c r="G14" s="37">
        <v>150</v>
      </c>
      <c r="H14" s="16">
        <f t="shared" si="0"/>
        <v>65.217391304347828</v>
      </c>
      <c r="I14" s="10">
        <f>RANK(G14,G$8:G$35,0)</f>
        <v>7</v>
      </c>
      <c r="J14" s="37">
        <v>147</v>
      </c>
      <c r="K14" s="16">
        <f t="shared" si="2"/>
        <v>63.913043478260875</v>
      </c>
      <c r="L14" s="10">
        <f>RANK(J14,J$8:J$35,0)</f>
        <v>7</v>
      </c>
      <c r="M14" s="10">
        <v>150</v>
      </c>
      <c r="N14" s="16">
        <f t="shared" si="4"/>
        <v>65.217391304347828</v>
      </c>
      <c r="O14" s="10">
        <f>RANK(M14,M$8:M$35,0)</f>
        <v>6</v>
      </c>
      <c r="P14" s="10"/>
      <c r="Q14" s="10">
        <f t="shared" si="6"/>
        <v>447</v>
      </c>
      <c r="R14" s="16">
        <f t="shared" si="7"/>
        <v>64.782608695652172</v>
      </c>
      <c r="S14" s="21"/>
    </row>
    <row r="15" spans="1:19" ht="25.5" customHeight="1">
      <c r="A15" s="10">
        <v>6</v>
      </c>
      <c r="B15" s="11" t="s">
        <v>56</v>
      </c>
      <c r="C15" s="8">
        <v>3</v>
      </c>
      <c r="D15" s="7" t="s">
        <v>28</v>
      </c>
      <c r="E15" s="14" t="s">
        <v>8</v>
      </c>
      <c r="F15" s="8" t="s">
        <v>9</v>
      </c>
      <c r="G15" s="37">
        <v>152.5</v>
      </c>
      <c r="H15" s="16">
        <f t="shared" si="0"/>
        <v>66.304347826086968</v>
      </c>
      <c r="I15" s="10">
        <f>RANK(G15,G$8:G$35,0)</f>
        <v>4</v>
      </c>
      <c r="J15" s="10">
        <v>146</v>
      </c>
      <c r="K15" s="16">
        <f t="shared" si="2"/>
        <v>63.478260869565226</v>
      </c>
      <c r="L15" s="10">
        <f>RANK(J15,J$8:J$35,0)</f>
        <v>8</v>
      </c>
      <c r="M15" s="10">
        <v>148.5</v>
      </c>
      <c r="N15" s="16">
        <f t="shared" si="4"/>
        <v>64.565217391304358</v>
      </c>
      <c r="O15" s="10">
        <f>RANK(M15,M$8:M$35,0)</f>
        <v>9</v>
      </c>
      <c r="P15" s="10"/>
      <c r="Q15" s="10">
        <f t="shared" si="6"/>
        <v>447</v>
      </c>
      <c r="R15" s="16">
        <f t="shared" si="7"/>
        <v>64.782608695652172</v>
      </c>
      <c r="S15" s="21"/>
    </row>
    <row r="16" spans="1:19" ht="25.5" customHeight="1">
      <c r="A16" s="10">
        <v>7</v>
      </c>
      <c r="B16" s="7" t="s">
        <v>72</v>
      </c>
      <c r="C16" s="12" t="s">
        <v>7</v>
      </c>
      <c r="D16" s="7" t="s">
        <v>95</v>
      </c>
      <c r="E16" s="14" t="s">
        <v>8</v>
      </c>
      <c r="F16" s="8" t="s">
        <v>9</v>
      </c>
      <c r="G16" s="37">
        <v>146.5</v>
      </c>
      <c r="H16" s="16">
        <f t="shared" si="0"/>
        <v>63.695652173913047</v>
      </c>
      <c r="I16" s="10">
        <f>RANK(G16,G$8:G$35,0)</f>
        <v>10</v>
      </c>
      <c r="J16" s="37">
        <v>146</v>
      </c>
      <c r="K16" s="16">
        <f t="shared" si="2"/>
        <v>63.478260869565226</v>
      </c>
      <c r="L16" s="10">
        <f>RANK(J16,J$8:J$35,0)</f>
        <v>8</v>
      </c>
      <c r="M16" s="10">
        <v>146</v>
      </c>
      <c r="N16" s="16">
        <f t="shared" si="4"/>
        <v>63.478260869565226</v>
      </c>
      <c r="O16" s="10">
        <f>RANK(M16,M$8:M$35,0)</f>
        <v>10</v>
      </c>
      <c r="P16" s="20"/>
      <c r="Q16" s="10">
        <f t="shared" si="6"/>
        <v>438.5</v>
      </c>
      <c r="R16" s="16">
        <f t="shared" si="7"/>
        <v>63.550724637681157</v>
      </c>
      <c r="S16" s="21"/>
    </row>
    <row r="17" spans="1:19" ht="25.5" customHeight="1">
      <c r="A17" s="10">
        <v>8</v>
      </c>
      <c r="B17" s="7" t="s">
        <v>64</v>
      </c>
      <c r="C17" s="12">
        <v>3</v>
      </c>
      <c r="D17" s="7" t="s">
        <v>65</v>
      </c>
      <c r="E17" s="14" t="s">
        <v>8</v>
      </c>
      <c r="F17" s="8" t="s">
        <v>9</v>
      </c>
      <c r="G17" s="10">
        <v>148</v>
      </c>
      <c r="H17" s="16">
        <f t="shared" si="0"/>
        <v>64.34782608695653</v>
      </c>
      <c r="I17" s="10">
        <f>RANK(G17,G$8:G$35,0)</f>
        <v>9</v>
      </c>
      <c r="J17" s="37">
        <v>142.5</v>
      </c>
      <c r="K17" s="16">
        <f t="shared" si="2"/>
        <v>61.956521739130437</v>
      </c>
      <c r="L17" s="10">
        <f>RANK(J17,J$8:J$35,0)</f>
        <v>12</v>
      </c>
      <c r="M17" s="10">
        <v>144</v>
      </c>
      <c r="N17" s="16">
        <f t="shared" si="4"/>
        <v>62.608695652173921</v>
      </c>
      <c r="O17" s="10">
        <f>RANK(M17,M$8:M$35,0)</f>
        <v>12</v>
      </c>
      <c r="P17" s="10"/>
      <c r="Q17" s="10">
        <f t="shared" si="6"/>
        <v>434.5</v>
      </c>
      <c r="R17" s="16">
        <f t="shared" si="7"/>
        <v>62.971014492753618</v>
      </c>
      <c r="S17" s="21"/>
    </row>
    <row r="18" spans="1:19" ht="25.5" customHeight="1">
      <c r="A18" s="10">
        <v>9</v>
      </c>
      <c r="B18" s="11" t="s">
        <v>118</v>
      </c>
      <c r="C18" s="8" t="s">
        <v>7</v>
      </c>
      <c r="D18" s="19" t="s">
        <v>53</v>
      </c>
      <c r="E18" s="14" t="s">
        <v>51</v>
      </c>
      <c r="F18" s="8" t="s">
        <v>9</v>
      </c>
      <c r="G18" s="37">
        <v>140.5</v>
      </c>
      <c r="H18" s="16">
        <f t="shared" si="0"/>
        <v>61.086956521739133</v>
      </c>
      <c r="I18" s="10">
        <f>RANK(G18,G$8:G$35,0)</f>
        <v>11</v>
      </c>
      <c r="J18" s="37">
        <v>143.5</v>
      </c>
      <c r="K18" s="16">
        <f t="shared" si="2"/>
        <v>62.391304347826093</v>
      </c>
      <c r="L18" s="10">
        <f>RANK(J18,J$8:J$35,0)</f>
        <v>11</v>
      </c>
      <c r="M18" s="10">
        <v>150</v>
      </c>
      <c r="N18" s="16">
        <f t="shared" si="4"/>
        <v>65.217391304347828</v>
      </c>
      <c r="O18" s="10">
        <f>RANK(M18,M$8:M$35,0)</f>
        <v>6</v>
      </c>
      <c r="P18" s="20"/>
      <c r="Q18" s="10">
        <f t="shared" si="6"/>
        <v>434</v>
      </c>
      <c r="R18" s="16">
        <f t="shared" si="7"/>
        <v>62.89855072463768</v>
      </c>
      <c r="S18" s="21"/>
    </row>
    <row r="19" spans="1:19" ht="25.5" customHeight="1">
      <c r="A19" s="10">
        <v>10</v>
      </c>
      <c r="B19" s="7" t="s">
        <v>161</v>
      </c>
      <c r="C19" s="12" t="s">
        <v>7</v>
      </c>
      <c r="D19" s="7" t="s">
        <v>162</v>
      </c>
      <c r="E19" s="14" t="s">
        <v>8</v>
      </c>
      <c r="F19" s="8" t="s">
        <v>9</v>
      </c>
      <c r="G19" s="37">
        <v>140</v>
      </c>
      <c r="H19" s="16">
        <f t="shared" si="0"/>
        <v>60.869565217391312</v>
      </c>
      <c r="I19" s="10">
        <f>RANK(G19,G$8:G$35,0)</f>
        <v>12</v>
      </c>
      <c r="J19" s="37">
        <v>144</v>
      </c>
      <c r="K19" s="16">
        <f t="shared" si="2"/>
        <v>62.608695652173921</v>
      </c>
      <c r="L19" s="10">
        <f>RANK(J19,J$8:J$35,0)</f>
        <v>10</v>
      </c>
      <c r="M19" s="10">
        <v>145.5</v>
      </c>
      <c r="N19" s="16">
        <f t="shared" si="4"/>
        <v>63.260869565217398</v>
      </c>
      <c r="O19" s="10">
        <f>RANK(M19,M$8:M$35,0)</f>
        <v>11</v>
      </c>
      <c r="P19" s="20"/>
      <c r="Q19" s="10">
        <f t="shared" si="6"/>
        <v>429.5</v>
      </c>
      <c r="R19" s="16">
        <f t="shared" si="7"/>
        <v>62.246376811594203</v>
      </c>
      <c r="S19" s="21"/>
    </row>
    <row r="20" spans="1:19" ht="25.5" customHeight="1">
      <c r="A20" s="10">
        <v>11</v>
      </c>
      <c r="B20" s="11" t="s">
        <v>58</v>
      </c>
      <c r="C20" s="8" t="s">
        <v>7</v>
      </c>
      <c r="D20" s="7" t="s">
        <v>57</v>
      </c>
      <c r="E20" s="14" t="s">
        <v>8</v>
      </c>
      <c r="F20" s="8" t="s">
        <v>9</v>
      </c>
      <c r="G20" s="10">
        <v>140</v>
      </c>
      <c r="H20" s="16">
        <f t="shared" si="0"/>
        <v>60.869565217391312</v>
      </c>
      <c r="I20" s="10">
        <f>RANK(G20,G$8:G$35,0)</f>
        <v>12</v>
      </c>
      <c r="J20" s="37">
        <v>140.5</v>
      </c>
      <c r="K20" s="16">
        <f t="shared" si="2"/>
        <v>61.086956521739133</v>
      </c>
      <c r="L20" s="10">
        <f>RANK(J20,J$8:J$35,0)</f>
        <v>16</v>
      </c>
      <c r="M20" s="10">
        <v>142</v>
      </c>
      <c r="N20" s="16">
        <f t="shared" si="4"/>
        <v>61.739130434782616</v>
      </c>
      <c r="O20" s="10">
        <f>RANK(M20,M$8:M$35,0)</f>
        <v>13</v>
      </c>
      <c r="P20" s="20"/>
      <c r="Q20" s="10">
        <f t="shared" si="6"/>
        <v>422.5</v>
      </c>
      <c r="R20" s="16">
        <f t="shared" si="7"/>
        <v>61.231884057971008</v>
      </c>
      <c r="S20" s="21"/>
    </row>
    <row r="21" spans="1:19" ht="25.5" customHeight="1">
      <c r="A21" s="10">
        <v>11</v>
      </c>
      <c r="B21" s="7" t="s">
        <v>158</v>
      </c>
      <c r="C21" s="12" t="s">
        <v>7</v>
      </c>
      <c r="D21" s="7" t="s">
        <v>159</v>
      </c>
      <c r="E21" s="14" t="s">
        <v>8</v>
      </c>
      <c r="F21" s="8" t="s">
        <v>9</v>
      </c>
      <c r="G21" s="37">
        <v>140</v>
      </c>
      <c r="H21" s="16">
        <f t="shared" si="0"/>
        <v>60.869565217391312</v>
      </c>
      <c r="I21" s="10">
        <f>RANK(G21,G$8:G$35,0)</f>
        <v>12</v>
      </c>
      <c r="J21" s="37">
        <v>141.5</v>
      </c>
      <c r="K21" s="16">
        <f t="shared" si="2"/>
        <v>61.521739130434788</v>
      </c>
      <c r="L21" s="10">
        <f>RANK(J21,J$8:J$35,0)</f>
        <v>13</v>
      </c>
      <c r="M21" s="10">
        <v>141</v>
      </c>
      <c r="N21" s="16">
        <f t="shared" si="4"/>
        <v>61.304347826086961</v>
      </c>
      <c r="O21" s="10">
        <f>RANK(M21,M$8:M$35,0)</f>
        <v>15</v>
      </c>
      <c r="P21" s="20"/>
      <c r="Q21" s="10">
        <f t="shared" si="6"/>
        <v>422.5</v>
      </c>
      <c r="R21" s="16">
        <f t="shared" si="7"/>
        <v>61.231884057971008</v>
      </c>
      <c r="S21" s="21"/>
    </row>
    <row r="22" spans="1:19" ht="25.5" customHeight="1">
      <c r="A22" s="10">
        <v>13</v>
      </c>
      <c r="B22" s="7" t="s">
        <v>68</v>
      </c>
      <c r="C22" s="12" t="s">
        <v>7</v>
      </c>
      <c r="D22" s="7" t="s">
        <v>73</v>
      </c>
      <c r="E22" s="14" t="s">
        <v>8</v>
      </c>
      <c r="F22" s="8" t="s">
        <v>9</v>
      </c>
      <c r="G22" s="37">
        <v>140</v>
      </c>
      <c r="H22" s="16">
        <f t="shared" si="0"/>
        <v>60.869565217391312</v>
      </c>
      <c r="I22" s="10">
        <f>RANK(G22,G$8:G$35,0)</f>
        <v>12</v>
      </c>
      <c r="J22" s="37">
        <v>139</v>
      </c>
      <c r="K22" s="16">
        <f t="shared" si="2"/>
        <v>60.434782608695656</v>
      </c>
      <c r="L22" s="10">
        <f>RANK(J22,J$8:J$35,0)</f>
        <v>18</v>
      </c>
      <c r="M22" s="10">
        <v>142</v>
      </c>
      <c r="N22" s="16">
        <f t="shared" si="4"/>
        <v>61.739130434782616</v>
      </c>
      <c r="O22" s="10">
        <f>RANK(M22,M$8:M$35,0)</f>
        <v>13</v>
      </c>
      <c r="P22" s="20"/>
      <c r="Q22" s="10">
        <f t="shared" si="6"/>
        <v>421</v>
      </c>
      <c r="R22" s="16">
        <f t="shared" si="7"/>
        <v>61.014492753623188</v>
      </c>
      <c r="S22" s="21"/>
    </row>
    <row r="23" spans="1:19" ht="25.5" customHeight="1">
      <c r="A23" s="10">
        <v>14</v>
      </c>
      <c r="B23" s="11" t="s">
        <v>121</v>
      </c>
      <c r="C23" s="12" t="s">
        <v>7</v>
      </c>
      <c r="D23" s="7" t="s">
        <v>123</v>
      </c>
      <c r="E23" s="14" t="s">
        <v>29</v>
      </c>
      <c r="F23" s="8" t="s">
        <v>9</v>
      </c>
      <c r="G23" s="37">
        <v>139.5</v>
      </c>
      <c r="H23" s="16">
        <f t="shared" si="0"/>
        <v>60.652173913043484</v>
      </c>
      <c r="I23" s="10">
        <f>RANK(G23,G$8:G$35,0)</f>
        <v>16</v>
      </c>
      <c r="J23" s="37">
        <v>141.5</v>
      </c>
      <c r="K23" s="16">
        <f t="shared" si="2"/>
        <v>61.521739130434788</v>
      </c>
      <c r="L23" s="10">
        <f>RANK(J23,J$8:J$35,0)</f>
        <v>13</v>
      </c>
      <c r="M23" s="10">
        <v>139</v>
      </c>
      <c r="N23" s="16">
        <f t="shared" si="4"/>
        <v>60.434782608695656</v>
      </c>
      <c r="O23" s="10">
        <f>RANK(M23,M$8:M$35,0)</f>
        <v>20</v>
      </c>
      <c r="P23" s="20"/>
      <c r="Q23" s="10">
        <f t="shared" si="6"/>
        <v>420</v>
      </c>
      <c r="R23" s="16">
        <f t="shared" si="7"/>
        <v>60.869565217391305</v>
      </c>
      <c r="S23" s="21"/>
    </row>
    <row r="24" spans="1:19" ht="25.5" customHeight="1">
      <c r="A24" s="10">
        <v>15</v>
      </c>
      <c r="B24" s="7" t="s">
        <v>70</v>
      </c>
      <c r="C24" s="12" t="s">
        <v>7</v>
      </c>
      <c r="D24" s="7" t="s">
        <v>73</v>
      </c>
      <c r="E24" s="14" t="s">
        <v>8</v>
      </c>
      <c r="F24" s="8" t="s">
        <v>9</v>
      </c>
      <c r="G24" s="10">
        <v>135</v>
      </c>
      <c r="H24" s="16">
        <f t="shared" si="0"/>
        <v>58.695652173913047</v>
      </c>
      <c r="I24" s="10">
        <f>RANK(G24,G$8:G$35,0)</f>
        <v>23</v>
      </c>
      <c r="J24" s="37">
        <v>141</v>
      </c>
      <c r="K24" s="16">
        <f t="shared" si="2"/>
        <v>61.304347826086961</v>
      </c>
      <c r="L24" s="10">
        <f>RANK(J24,J$8:J$35,0)</f>
        <v>15</v>
      </c>
      <c r="M24" s="10">
        <v>141</v>
      </c>
      <c r="N24" s="16">
        <f t="shared" si="4"/>
        <v>61.304347826086961</v>
      </c>
      <c r="O24" s="10">
        <f>RANK(M24,M$8:M$35,0)</f>
        <v>15</v>
      </c>
      <c r="P24" s="10"/>
      <c r="Q24" s="10">
        <f t="shared" si="6"/>
        <v>417</v>
      </c>
      <c r="R24" s="16">
        <f t="shared" si="7"/>
        <v>60.434782608695649</v>
      </c>
      <c r="S24" s="21"/>
    </row>
    <row r="25" spans="1:19" ht="25.5" customHeight="1">
      <c r="A25" s="10">
        <v>16</v>
      </c>
      <c r="B25" s="7" t="s">
        <v>81</v>
      </c>
      <c r="C25" s="12" t="s">
        <v>7</v>
      </c>
      <c r="D25" s="7" t="s">
        <v>67</v>
      </c>
      <c r="E25" s="14" t="s">
        <v>8</v>
      </c>
      <c r="F25" s="8" t="s">
        <v>9</v>
      </c>
      <c r="G25" s="37">
        <v>137.5</v>
      </c>
      <c r="H25" s="16">
        <f t="shared" si="0"/>
        <v>59.782608695652179</v>
      </c>
      <c r="I25" s="10">
        <f>RANK(G25,G$8:G$35,0)</f>
        <v>18</v>
      </c>
      <c r="J25" s="10">
        <v>139</v>
      </c>
      <c r="K25" s="16">
        <f t="shared" si="2"/>
        <v>60.434782608695656</v>
      </c>
      <c r="L25" s="10">
        <f>RANK(J25,J$8:J$35,0)</f>
        <v>18</v>
      </c>
      <c r="M25" s="10">
        <v>140</v>
      </c>
      <c r="N25" s="16">
        <f t="shared" si="4"/>
        <v>60.869565217391312</v>
      </c>
      <c r="O25" s="10">
        <f>RANK(M25,M$8:M$35,0)</f>
        <v>18</v>
      </c>
      <c r="P25" s="10"/>
      <c r="Q25" s="10">
        <f t="shared" si="6"/>
        <v>416.5</v>
      </c>
      <c r="R25" s="16">
        <f t="shared" si="7"/>
        <v>60.362318840579704</v>
      </c>
      <c r="S25" s="21"/>
    </row>
    <row r="26" spans="1:19" ht="25.5" customHeight="1">
      <c r="A26" s="10">
        <v>17</v>
      </c>
      <c r="B26" s="7" t="s">
        <v>125</v>
      </c>
      <c r="C26" s="12" t="s">
        <v>7</v>
      </c>
      <c r="D26" s="7" t="s">
        <v>126</v>
      </c>
      <c r="E26" s="14" t="s">
        <v>29</v>
      </c>
      <c r="F26" s="8" t="s">
        <v>9</v>
      </c>
      <c r="G26" s="37">
        <v>137</v>
      </c>
      <c r="H26" s="16">
        <f t="shared" si="0"/>
        <v>59.565217391304351</v>
      </c>
      <c r="I26" s="10">
        <f>RANK(G26,G$8:G$35,0)</f>
        <v>19</v>
      </c>
      <c r="J26" s="10">
        <v>138.5</v>
      </c>
      <c r="K26" s="16">
        <f t="shared" si="2"/>
        <v>60.217391304347828</v>
      </c>
      <c r="L26" s="10">
        <f>RANK(J26,J$8:J$35,0)</f>
        <v>22</v>
      </c>
      <c r="M26" s="10">
        <v>139.5</v>
      </c>
      <c r="N26" s="16">
        <f t="shared" si="4"/>
        <v>60.652173913043484</v>
      </c>
      <c r="O26" s="10">
        <f>RANK(M26,M$8:M$35,0)</f>
        <v>19</v>
      </c>
      <c r="P26" s="10"/>
      <c r="Q26" s="10">
        <f t="shared" si="6"/>
        <v>415</v>
      </c>
      <c r="R26" s="16">
        <f t="shared" si="7"/>
        <v>60.144927536231883</v>
      </c>
      <c r="S26" s="21"/>
    </row>
    <row r="27" spans="1:19" ht="25.5" customHeight="1">
      <c r="A27" s="10">
        <v>18</v>
      </c>
      <c r="B27" s="11" t="s">
        <v>122</v>
      </c>
      <c r="C27" s="8" t="s">
        <v>7</v>
      </c>
      <c r="D27" s="7" t="s">
        <v>124</v>
      </c>
      <c r="E27" s="14" t="s">
        <v>29</v>
      </c>
      <c r="F27" s="8" t="s">
        <v>9</v>
      </c>
      <c r="G27" s="37">
        <v>136</v>
      </c>
      <c r="H27" s="16">
        <f t="shared" si="0"/>
        <v>59.130434782608702</v>
      </c>
      <c r="I27" s="10">
        <f>RANK(G27,G$8:G$35,0)</f>
        <v>22</v>
      </c>
      <c r="J27" s="37">
        <v>137</v>
      </c>
      <c r="K27" s="16">
        <f t="shared" si="2"/>
        <v>59.565217391304351</v>
      </c>
      <c r="L27" s="10">
        <f>RANK(J27,J$8:J$35,0)</f>
        <v>24</v>
      </c>
      <c r="M27" s="10">
        <v>141</v>
      </c>
      <c r="N27" s="16">
        <f t="shared" si="4"/>
        <v>61.304347826086961</v>
      </c>
      <c r="O27" s="10">
        <f>RANK(M27,M$8:M$35,0)</f>
        <v>15</v>
      </c>
      <c r="P27" s="10"/>
      <c r="Q27" s="10">
        <f t="shared" si="6"/>
        <v>414</v>
      </c>
      <c r="R27" s="16">
        <f t="shared" si="7"/>
        <v>60</v>
      </c>
      <c r="S27" s="21"/>
    </row>
    <row r="28" spans="1:19" ht="25.5" customHeight="1">
      <c r="A28" s="10" t="s">
        <v>47</v>
      </c>
      <c r="B28" s="11" t="s">
        <v>61</v>
      </c>
      <c r="C28" s="8" t="s">
        <v>7</v>
      </c>
      <c r="D28" s="7" t="s">
        <v>97</v>
      </c>
      <c r="E28" s="14" t="s">
        <v>8</v>
      </c>
      <c r="F28" s="8" t="s">
        <v>9</v>
      </c>
      <c r="G28" s="10">
        <v>136.5</v>
      </c>
      <c r="H28" s="16">
        <f t="shared" si="0"/>
        <v>59.347826086956523</v>
      </c>
      <c r="I28" s="10">
        <f>RANK(G28,G$8:G$35,0)</f>
        <v>20</v>
      </c>
      <c r="J28" s="37">
        <v>139</v>
      </c>
      <c r="K28" s="16">
        <f t="shared" si="2"/>
        <v>60.434782608695656</v>
      </c>
      <c r="L28" s="10">
        <f>RANK(J28,J$8:J$35,0)</f>
        <v>18</v>
      </c>
      <c r="M28" s="10">
        <v>137.5</v>
      </c>
      <c r="N28" s="16">
        <f t="shared" si="4"/>
        <v>59.782608695652179</v>
      </c>
      <c r="O28" s="10">
        <f>RANK(M28,M$8:M$35,0)</f>
        <v>21</v>
      </c>
      <c r="P28" s="10"/>
      <c r="Q28" s="10">
        <f t="shared" si="6"/>
        <v>413</v>
      </c>
      <c r="R28" s="16">
        <f t="shared" si="7"/>
        <v>59.85507246376811</v>
      </c>
      <c r="S28" s="21"/>
    </row>
    <row r="29" spans="1:19" ht="25.5" customHeight="1">
      <c r="A29" s="10">
        <v>19</v>
      </c>
      <c r="B29" s="19" t="s">
        <v>62</v>
      </c>
      <c r="C29" s="27" t="s">
        <v>7</v>
      </c>
      <c r="D29" s="26" t="s">
        <v>59</v>
      </c>
      <c r="E29" s="14" t="s">
        <v>8</v>
      </c>
      <c r="F29" s="8" t="s">
        <v>9</v>
      </c>
      <c r="G29" s="37">
        <v>138</v>
      </c>
      <c r="H29" s="16">
        <f t="shared" si="0"/>
        <v>60.000000000000007</v>
      </c>
      <c r="I29" s="10">
        <f>RANK(G29,G$8:G$35,0)</f>
        <v>17</v>
      </c>
      <c r="J29" s="10">
        <v>138</v>
      </c>
      <c r="K29" s="16">
        <f t="shared" si="2"/>
        <v>60.000000000000007</v>
      </c>
      <c r="L29" s="10">
        <f>RANK(J29,J$8:J$35,0)</f>
        <v>23</v>
      </c>
      <c r="M29" s="10">
        <v>135</v>
      </c>
      <c r="N29" s="16">
        <f t="shared" si="4"/>
        <v>58.695652173913047</v>
      </c>
      <c r="O29" s="10">
        <f>RANK(M29,M$8:M$35,0)</f>
        <v>23</v>
      </c>
      <c r="P29" s="10"/>
      <c r="Q29" s="10">
        <f t="shared" si="6"/>
        <v>411</v>
      </c>
      <c r="R29" s="16">
        <f t="shared" si="7"/>
        <v>59.565217391304344</v>
      </c>
      <c r="S29" s="21"/>
    </row>
    <row r="30" spans="1:19" ht="25.5" customHeight="1">
      <c r="A30" s="10">
        <v>20</v>
      </c>
      <c r="B30" s="7" t="s">
        <v>79</v>
      </c>
      <c r="C30" s="12" t="s">
        <v>7</v>
      </c>
      <c r="D30" s="7" t="s">
        <v>67</v>
      </c>
      <c r="E30" s="14" t="s">
        <v>8</v>
      </c>
      <c r="F30" s="8" t="s">
        <v>9</v>
      </c>
      <c r="G30" s="37">
        <v>133.5</v>
      </c>
      <c r="H30" s="16">
        <f t="shared" si="0"/>
        <v>58.04347826086957</v>
      </c>
      <c r="I30" s="10">
        <f>RANK(G30,G$8:G$35,0)</f>
        <v>24</v>
      </c>
      <c r="J30" s="10">
        <v>140</v>
      </c>
      <c r="K30" s="16">
        <f t="shared" si="2"/>
        <v>60.869565217391312</v>
      </c>
      <c r="L30" s="10">
        <f>RANK(J30,J$8:J$35,0)</f>
        <v>17</v>
      </c>
      <c r="M30" s="10">
        <v>137</v>
      </c>
      <c r="N30" s="16">
        <f t="shared" si="4"/>
        <v>59.565217391304351</v>
      </c>
      <c r="O30" s="10">
        <f>RANK(M30,M$8:M$35,0)</f>
        <v>22</v>
      </c>
      <c r="P30" s="20"/>
      <c r="Q30" s="10">
        <f t="shared" si="6"/>
        <v>410.5</v>
      </c>
      <c r="R30" s="16">
        <f t="shared" si="7"/>
        <v>59.492753623188406</v>
      </c>
      <c r="S30" s="21"/>
    </row>
    <row r="31" spans="1:19" ht="25.5" customHeight="1">
      <c r="A31" s="10">
        <v>21</v>
      </c>
      <c r="B31" s="19" t="s">
        <v>60</v>
      </c>
      <c r="C31" s="27" t="s">
        <v>7</v>
      </c>
      <c r="D31" s="26" t="s">
        <v>59</v>
      </c>
      <c r="E31" s="14" t="s">
        <v>8</v>
      </c>
      <c r="F31" s="8" t="s">
        <v>9</v>
      </c>
      <c r="G31" s="37">
        <v>136.5</v>
      </c>
      <c r="H31" s="16">
        <f t="shared" si="0"/>
        <v>59.347826086956523</v>
      </c>
      <c r="I31" s="10">
        <f>RANK(G31,G$8:G$35,0)</f>
        <v>20</v>
      </c>
      <c r="J31" s="37">
        <v>139</v>
      </c>
      <c r="K31" s="16">
        <f t="shared" si="2"/>
        <v>60.434782608695656</v>
      </c>
      <c r="L31" s="10">
        <f>RANK(J31,J$8:J$35,0)</f>
        <v>18</v>
      </c>
      <c r="M31" s="10">
        <v>133</v>
      </c>
      <c r="N31" s="16">
        <f t="shared" si="4"/>
        <v>57.826086956521742</v>
      </c>
      <c r="O31" s="10">
        <f>RANK(M31,M$8:M$35,0)</f>
        <v>24</v>
      </c>
      <c r="P31" s="10"/>
      <c r="Q31" s="10">
        <f t="shared" si="6"/>
        <v>408.5</v>
      </c>
      <c r="R31" s="16">
        <f t="shared" si="7"/>
        <v>59.202898550724633</v>
      </c>
      <c r="S31" s="21"/>
    </row>
    <row r="32" spans="1:19" ht="25.5" customHeight="1">
      <c r="A32" s="10">
        <v>22</v>
      </c>
      <c r="B32" s="11" t="s">
        <v>49</v>
      </c>
      <c r="C32" s="8" t="s">
        <v>7</v>
      </c>
      <c r="D32" s="7" t="s">
        <v>50</v>
      </c>
      <c r="E32" s="14" t="s">
        <v>51</v>
      </c>
      <c r="F32" s="8" t="s">
        <v>9</v>
      </c>
      <c r="G32" s="10">
        <v>125</v>
      </c>
      <c r="H32" s="16">
        <f t="shared" si="0"/>
        <v>54.347826086956523</v>
      </c>
      <c r="I32" s="10">
        <f>RANK(G32,G$8:G$35,0)</f>
        <v>25</v>
      </c>
      <c r="J32" s="10">
        <v>121.5</v>
      </c>
      <c r="K32" s="16">
        <f t="shared" si="2"/>
        <v>52.826086956521742</v>
      </c>
      <c r="L32" s="10">
        <f>RANK(J32,J$8:J$35,0)</f>
        <v>26</v>
      </c>
      <c r="M32" s="10">
        <v>126</v>
      </c>
      <c r="N32" s="16">
        <f t="shared" si="4"/>
        <v>54.782608695652179</v>
      </c>
      <c r="O32" s="10">
        <f>RANK(M32,M$8:M$35,0)</f>
        <v>25</v>
      </c>
      <c r="P32" s="10"/>
      <c r="Q32" s="10">
        <f t="shared" si="6"/>
        <v>372.5</v>
      </c>
      <c r="R32" s="16">
        <f t="shared" si="7"/>
        <v>53.985507246376805</v>
      </c>
      <c r="S32" s="21"/>
    </row>
    <row r="33" spans="1:19" ht="25.5" customHeight="1">
      <c r="A33" s="10">
        <v>23</v>
      </c>
      <c r="B33" s="7" t="s">
        <v>120</v>
      </c>
      <c r="C33" s="12" t="s">
        <v>7</v>
      </c>
      <c r="D33" s="7" t="s">
        <v>119</v>
      </c>
      <c r="E33" s="14" t="s">
        <v>29</v>
      </c>
      <c r="F33" s="8" t="s">
        <v>9</v>
      </c>
      <c r="G33" s="10">
        <v>121</v>
      </c>
      <c r="H33" s="16">
        <f t="shared" si="0"/>
        <v>52.608695652173914</v>
      </c>
      <c r="I33" s="10">
        <f>RANK(G33,G$8:G$35,0)</f>
        <v>26</v>
      </c>
      <c r="J33" s="37">
        <v>125.5</v>
      </c>
      <c r="K33" s="16">
        <f t="shared" si="2"/>
        <v>54.565217391304351</v>
      </c>
      <c r="L33" s="10">
        <f>RANK(J33,J$8:J$35,0)</f>
        <v>25</v>
      </c>
      <c r="M33" s="10">
        <v>120</v>
      </c>
      <c r="N33" s="16">
        <f t="shared" si="4"/>
        <v>52.173913043478265</v>
      </c>
      <c r="O33" s="10">
        <f>RANK(M33,M$8:M$35,0)</f>
        <v>26</v>
      </c>
      <c r="P33" s="20"/>
      <c r="Q33" s="10">
        <f t="shared" si="6"/>
        <v>366.5</v>
      </c>
      <c r="R33" s="16">
        <f t="shared" si="7"/>
        <v>53.115942028985508</v>
      </c>
      <c r="S33" s="21"/>
    </row>
    <row r="34" spans="1:19" ht="25.5" customHeight="1">
      <c r="A34" s="10"/>
      <c r="B34" s="11" t="s">
        <v>153</v>
      </c>
      <c r="C34" s="8"/>
      <c r="D34" s="7" t="s">
        <v>154</v>
      </c>
      <c r="E34" s="14" t="s">
        <v>8</v>
      </c>
      <c r="F34" s="8" t="s">
        <v>9</v>
      </c>
      <c r="G34" s="52" t="s">
        <v>82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4"/>
      <c r="S34" s="21"/>
    </row>
    <row r="35" spans="1:19" ht="25.5" customHeight="1">
      <c r="A35" s="10"/>
      <c r="B35" s="19" t="s">
        <v>52</v>
      </c>
      <c r="C35" s="27" t="s">
        <v>7</v>
      </c>
      <c r="D35" s="19" t="s">
        <v>53</v>
      </c>
      <c r="E35" s="14" t="s">
        <v>51</v>
      </c>
      <c r="F35" s="8" t="s">
        <v>9</v>
      </c>
      <c r="G35" s="55" t="s">
        <v>82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7"/>
      <c r="S35" s="21"/>
    </row>
    <row r="36" spans="1:19" ht="25.5" customHeight="1">
      <c r="A36" s="23"/>
      <c r="B36" s="34"/>
      <c r="C36" s="35"/>
      <c r="D36" s="34"/>
      <c r="E36" s="36"/>
      <c r="F36" s="33"/>
      <c r="G36" s="23"/>
      <c r="H36" s="25"/>
      <c r="I36" s="23"/>
      <c r="J36" s="23"/>
      <c r="K36" s="25"/>
      <c r="L36" s="23"/>
      <c r="M36" s="23"/>
      <c r="N36" s="25"/>
      <c r="O36" s="23"/>
      <c r="P36" s="24"/>
      <c r="Q36" s="23"/>
      <c r="R36" s="25"/>
      <c r="S36" s="21"/>
    </row>
    <row r="37" spans="1:19" ht="14.25" customHeight="1">
      <c r="B37" s="15" t="s">
        <v>20</v>
      </c>
      <c r="M37" t="s">
        <v>157</v>
      </c>
    </row>
    <row r="38" spans="1:19" ht="15.75" customHeight="1">
      <c r="B38" s="15" t="s">
        <v>21</v>
      </c>
      <c r="M38" t="s">
        <v>26</v>
      </c>
    </row>
  </sheetData>
  <sortState ref="A31:S35">
    <sortCondition ref="A31:A35"/>
  </sortState>
  <mergeCells count="20">
    <mergeCell ref="B6:B7"/>
    <mergeCell ref="C6:C7"/>
    <mergeCell ref="P6:P7"/>
    <mergeCell ref="P5:R5"/>
    <mergeCell ref="G34:R34"/>
    <mergeCell ref="G35:R35"/>
    <mergeCell ref="A1:R1"/>
    <mergeCell ref="A2:R2"/>
    <mergeCell ref="A3:R3"/>
    <mergeCell ref="A4:R4"/>
    <mergeCell ref="E6:E7"/>
    <mergeCell ref="F6:F7"/>
    <mergeCell ref="G6:I6"/>
    <mergeCell ref="J6:L6"/>
    <mergeCell ref="D6:D7"/>
    <mergeCell ref="Q6:Q7"/>
    <mergeCell ref="R6:R7"/>
    <mergeCell ref="M6:O6"/>
    <mergeCell ref="A5:D5"/>
    <mergeCell ref="A6:A7"/>
  </mergeCells>
  <pageMargins left="0" right="0" top="0" bottom="0" header="0.31496062992125984" footer="0.31496062992125984"/>
  <pageSetup paperSize="9" scale="56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opLeftCell="A6" workbookViewId="0">
      <selection activeCell="U28" sqref="U28"/>
    </sheetView>
  </sheetViews>
  <sheetFormatPr defaultRowHeight="15"/>
  <cols>
    <col min="1" max="1" width="3.5703125" customWidth="1"/>
    <col min="2" max="2" width="14.7109375" customWidth="1"/>
    <col min="3" max="3" width="4.140625" customWidth="1"/>
    <col min="4" max="4" width="24.7109375" customWidth="1"/>
    <col min="5" max="5" width="11.140625" customWidth="1"/>
    <col min="6" max="6" width="9.85546875" customWidth="1"/>
    <col min="7" max="8" width="6" customWidth="1"/>
    <col min="9" max="9" width="2.42578125" customWidth="1"/>
    <col min="10" max="10" width="4.5703125" customWidth="1"/>
    <col min="11" max="11" width="6" customWidth="1"/>
    <col min="12" max="12" width="2.42578125" customWidth="1"/>
    <col min="13" max="13" width="5.140625" customWidth="1"/>
    <col min="14" max="14" width="6" customWidth="1"/>
    <col min="15" max="15" width="2.42578125" customWidth="1"/>
    <col min="16" max="16" width="2.7109375" customWidth="1"/>
    <col min="17" max="18" width="6" customWidth="1"/>
  </cols>
  <sheetData>
    <row r="1" spans="1:18" ht="18">
      <c r="A1" s="58" t="s">
        <v>127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15.75">
      <c r="A4" s="69" t="s">
        <v>22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>
      <c r="A5" s="70" t="s">
        <v>173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15.75">
      <c r="A6" s="18" t="s">
        <v>1</v>
      </c>
      <c r="B6" s="18"/>
      <c r="C6" s="17"/>
      <c r="D6" s="1"/>
      <c r="E6" s="3"/>
      <c r="Q6" s="51" t="s">
        <v>139</v>
      </c>
      <c r="R6" s="51"/>
    </row>
    <row r="7" spans="1:18" ht="15" customHeight="1">
      <c r="A7" s="49" t="s">
        <v>11</v>
      </c>
      <c r="B7" s="47" t="s">
        <v>2</v>
      </c>
      <c r="C7" s="49" t="s">
        <v>3</v>
      </c>
      <c r="D7" s="47" t="s">
        <v>4</v>
      </c>
      <c r="E7" s="47" t="s">
        <v>5</v>
      </c>
      <c r="F7" s="47" t="s">
        <v>6</v>
      </c>
      <c r="G7" s="62" t="s">
        <v>12</v>
      </c>
      <c r="H7" s="62"/>
      <c r="I7" s="62"/>
      <c r="J7" s="62" t="s">
        <v>13</v>
      </c>
      <c r="K7" s="62"/>
      <c r="L7" s="62"/>
      <c r="M7" s="62" t="s">
        <v>14</v>
      </c>
      <c r="N7" s="62"/>
      <c r="O7" s="62"/>
      <c r="P7" s="66" t="s">
        <v>15</v>
      </c>
      <c r="Q7" s="49" t="s">
        <v>16</v>
      </c>
      <c r="R7" s="63" t="s">
        <v>17</v>
      </c>
    </row>
    <row r="8" spans="1:18" ht="27.75" customHeight="1">
      <c r="A8" s="50"/>
      <c r="B8" s="48"/>
      <c r="C8" s="50"/>
      <c r="D8" s="48"/>
      <c r="E8" s="48"/>
      <c r="F8" s="48"/>
      <c r="G8" s="4" t="s">
        <v>18</v>
      </c>
      <c r="H8" s="5" t="s">
        <v>19</v>
      </c>
      <c r="I8" s="6" t="s">
        <v>11</v>
      </c>
      <c r="J8" s="4" t="s">
        <v>18</v>
      </c>
      <c r="K8" s="5" t="s">
        <v>19</v>
      </c>
      <c r="L8" s="6" t="s">
        <v>11</v>
      </c>
      <c r="M8" s="4" t="s">
        <v>18</v>
      </c>
      <c r="N8" s="5" t="s">
        <v>19</v>
      </c>
      <c r="O8" s="6" t="s">
        <v>11</v>
      </c>
      <c r="P8" s="67"/>
      <c r="Q8" s="50"/>
      <c r="R8" s="64"/>
    </row>
    <row r="9" spans="1:18" ht="25.5" customHeight="1">
      <c r="A9" s="2">
        <f>RANK(Q9,Q$9:Q$28,0)</f>
        <v>1</v>
      </c>
      <c r="B9" s="7" t="s">
        <v>54</v>
      </c>
      <c r="C9" s="8">
        <v>3</v>
      </c>
      <c r="D9" s="7" t="s">
        <v>175</v>
      </c>
      <c r="E9" s="13" t="s">
        <v>160</v>
      </c>
      <c r="F9" s="8" t="s">
        <v>9</v>
      </c>
      <c r="G9" s="10">
        <v>193</v>
      </c>
      <c r="H9" s="16">
        <f t="shared" ref="H9:H27" si="0">G9/2.9</f>
        <v>66.551724137931032</v>
      </c>
      <c r="I9" s="10">
        <f>RANK(G9,G$9:G$27,0)</f>
        <v>3</v>
      </c>
      <c r="J9" s="37">
        <v>197.5</v>
      </c>
      <c r="K9" s="16">
        <f t="shared" ref="K9:K27" si="1">J9/2.9</f>
        <v>68.103448275862064</v>
      </c>
      <c r="L9" s="10">
        <f>RANK(J9,J$9:J$27,0)</f>
        <v>1</v>
      </c>
      <c r="M9" s="10">
        <v>195.5</v>
      </c>
      <c r="N9" s="16">
        <f t="shared" ref="N9:N27" si="2">M9/2.9</f>
        <v>67.413793103448285</v>
      </c>
      <c r="O9" s="10">
        <f>RANK(M9,M$9:M$27,0)</f>
        <v>2</v>
      </c>
      <c r="P9" s="10"/>
      <c r="Q9" s="10">
        <f t="shared" ref="Q9:Q27" si="3">G9+J9+M9</f>
        <v>586</v>
      </c>
      <c r="R9" s="16">
        <f t="shared" ref="R9:R27" si="4">Q9/8.7</f>
        <v>67.356321839080465</v>
      </c>
    </row>
    <row r="10" spans="1:18" ht="25.5" customHeight="1">
      <c r="A10" s="2">
        <f>RANK(Q10,Q$9:Q$28,0)</f>
        <v>2</v>
      </c>
      <c r="B10" s="7" t="s">
        <v>41</v>
      </c>
      <c r="C10" s="12">
        <v>3</v>
      </c>
      <c r="D10" s="7" t="s">
        <v>71</v>
      </c>
      <c r="E10" s="14" t="s">
        <v>8</v>
      </c>
      <c r="F10" s="8" t="s">
        <v>9</v>
      </c>
      <c r="G10" s="10">
        <v>194</v>
      </c>
      <c r="H10" s="16">
        <f t="shared" si="0"/>
        <v>66.896551724137936</v>
      </c>
      <c r="I10" s="10">
        <f>RANK(G10,G$9:G$27,0)</f>
        <v>1</v>
      </c>
      <c r="J10" s="10">
        <v>196</v>
      </c>
      <c r="K10" s="16">
        <f t="shared" si="1"/>
        <v>67.58620689655173</v>
      </c>
      <c r="L10" s="10">
        <f>RANK(J10,J$9:J$27,0)</f>
        <v>2</v>
      </c>
      <c r="M10" s="10">
        <v>194.5</v>
      </c>
      <c r="N10" s="16">
        <f t="shared" si="2"/>
        <v>67.068965517241381</v>
      </c>
      <c r="O10" s="10">
        <f>RANK(M10,M$9:M$27,0)</f>
        <v>3</v>
      </c>
      <c r="P10" s="10"/>
      <c r="Q10" s="10">
        <f t="shared" si="3"/>
        <v>584.5</v>
      </c>
      <c r="R10" s="16">
        <f t="shared" si="4"/>
        <v>67.18390804597702</v>
      </c>
    </row>
    <row r="11" spans="1:18" ht="25.5" customHeight="1">
      <c r="A11" s="2" t="s">
        <v>47</v>
      </c>
      <c r="B11" s="11" t="s">
        <v>137</v>
      </c>
      <c r="C11" s="8">
        <v>1</v>
      </c>
      <c r="D11" s="7" t="s">
        <v>138</v>
      </c>
      <c r="E11" s="14" t="s">
        <v>8</v>
      </c>
      <c r="F11" s="8" t="s">
        <v>9</v>
      </c>
      <c r="G11" s="10">
        <v>193.5</v>
      </c>
      <c r="H11" s="16">
        <f t="shared" si="0"/>
        <v>66.724137931034491</v>
      </c>
      <c r="I11" s="10">
        <f t="shared" ref="I11" si="5">RANK(G11,G$9:G$27,0)</f>
        <v>2</v>
      </c>
      <c r="J11" s="10">
        <v>189</v>
      </c>
      <c r="K11" s="16">
        <f t="shared" si="1"/>
        <v>65.172413793103445</v>
      </c>
      <c r="L11" s="10">
        <f t="shared" ref="L11" si="6">RANK(J11,J$9:J$27,0)</f>
        <v>4</v>
      </c>
      <c r="M11" s="10">
        <v>194</v>
      </c>
      <c r="N11" s="16">
        <f t="shared" si="2"/>
        <v>66.896551724137936</v>
      </c>
      <c r="O11" s="10">
        <f t="shared" ref="O11" si="7">RANK(M11,M$9:M$27,0)</f>
        <v>4</v>
      </c>
      <c r="P11" s="10"/>
      <c r="Q11" s="10">
        <f t="shared" si="3"/>
        <v>576.5</v>
      </c>
      <c r="R11" s="16">
        <f t="shared" si="4"/>
        <v>66.264367816091962</v>
      </c>
    </row>
    <row r="12" spans="1:18" ht="25.5" customHeight="1">
      <c r="A12" s="2" t="s">
        <v>47</v>
      </c>
      <c r="B12" s="11" t="s">
        <v>116</v>
      </c>
      <c r="C12" s="8" t="s">
        <v>30</v>
      </c>
      <c r="D12" s="7" t="s">
        <v>117</v>
      </c>
      <c r="E12" s="14" t="s">
        <v>8</v>
      </c>
      <c r="F12" s="8" t="s">
        <v>9</v>
      </c>
      <c r="G12" s="37">
        <v>186.5</v>
      </c>
      <c r="H12" s="16">
        <f t="shared" si="0"/>
        <v>64.310344827586206</v>
      </c>
      <c r="I12" s="10">
        <f>RANK(G12,G$9:G$27,0)</f>
        <v>4</v>
      </c>
      <c r="J12" s="10">
        <v>190</v>
      </c>
      <c r="K12" s="16">
        <f t="shared" si="1"/>
        <v>65.517241379310349</v>
      </c>
      <c r="L12" s="10">
        <f>RANK(J12,J$9:J$27,0)</f>
        <v>3</v>
      </c>
      <c r="M12" s="10">
        <v>199.5</v>
      </c>
      <c r="N12" s="16">
        <f t="shared" si="2"/>
        <v>68.793103448275858</v>
      </c>
      <c r="O12" s="10">
        <f>RANK(M12,M$9:M$27,0)</f>
        <v>1</v>
      </c>
      <c r="P12" s="10"/>
      <c r="Q12" s="10">
        <f t="shared" si="3"/>
        <v>576</v>
      </c>
      <c r="R12" s="16">
        <f t="shared" si="4"/>
        <v>66.206896551724142</v>
      </c>
    </row>
    <row r="13" spans="1:18" ht="25.5" customHeight="1">
      <c r="A13" s="2" t="s">
        <v>47</v>
      </c>
      <c r="B13" s="7" t="s">
        <v>174</v>
      </c>
      <c r="C13" s="12"/>
      <c r="D13" s="7" t="s">
        <v>169</v>
      </c>
      <c r="E13" s="14" t="s">
        <v>29</v>
      </c>
      <c r="F13" s="8" t="s">
        <v>9</v>
      </c>
      <c r="G13" s="10">
        <v>180.5</v>
      </c>
      <c r="H13" s="16">
        <f t="shared" si="0"/>
        <v>62.241379310344833</v>
      </c>
      <c r="I13" s="10">
        <f>RANK(G13,G$9:G$27,0)</f>
        <v>8</v>
      </c>
      <c r="J13" s="37">
        <v>184</v>
      </c>
      <c r="K13" s="16">
        <f t="shared" si="1"/>
        <v>63.448275862068968</v>
      </c>
      <c r="L13" s="10">
        <f>RANK(J13,J$9:J$27,0)</f>
        <v>7</v>
      </c>
      <c r="M13" s="10">
        <v>193.5</v>
      </c>
      <c r="N13" s="16">
        <f t="shared" si="2"/>
        <v>66.724137931034491</v>
      </c>
      <c r="O13" s="10">
        <f>RANK(M13,M$9:M$27,0)</f>
        <v>5</v>
      </c>
      <c r="P13" s="10"/>
      <c r="Q13" s="10">
        <f t="shared" si="3"/>
        <v>558</v>
      </c>
      <c r="R13" s="16">
        <f t="shared" si="4"/>
        <v>64.137931034482762</v>
      </c>
    </row>
    <row r="14" spans="1:18" ht="25.5" customHeight="1">
      <c r="A14" s="2">
        <v>3</v>
      </c>
      <c r="B14" s="7" t="s">
        <v>69</v>
      </c>
      <c r="C14" s="12">
        <v>3</v>
      </c>
      <c r="D14" s="7" t="s">
        <v>156</v>
      </c>
      <c r="E14" s="14" t="s">
        <v>8</v>
      </c>
      <c r="F14" s="8" t="s">
        <v>9</v>
      </c>
      <c r="G14" s="37">
        <v>182.5</v>
      </c>
      <c r="H14" s="16">
        <f t="shared" si="0"/>
        <v>62.931034482758619</v>
      </c>
      <c r="I14" s="10">
        <f>RANK(G14,G$9:G$27,0)</f>
        <v>5</v>
      </c>
      <c r="J14" s="37">
        <v>187</v>
      </c>
      <c r="K14" s="16">
        <f t="shared" si="1"/>
        <v>64.482758620689651</v>
      </c>
      <c r="L14" s="10">
        <f>RANK(J14,J$9:J$27,0)</f>
        <v>5</v>
      </c>
      <c r="M14" s="10">
        <v>182.5</v>
      </c>
      <c r="N14" s="16">
        <f t="shared" si="2"/>
        <v>62.931034482758619</v>
      </c>
      <c r="O14" s="10">
        <f>RANK(M14,M$9:M$27,0)</f>
        <v>7</v>
      </c>
      <c r="P14" s="10"/>
      <c r="Q14" s="10">
        <f t="shared" si="3"/>
        <v>552</v>
      </c>
      <c r="R14" s="16">
        <f t="shared" si="4"/>
        <v>63.448275862068968</v>
      </c>
    </row>
    <row r="15" spans="1:18" ht="25.5" customHeight="1">
      <c r="A15" s="2">
        <v>4</v>
      </c>
      <c r="B15" s="11" t="s">
        <v>56</v>
      </c>
      <c r="C15" s="8">
        <v>3</v>
      </c>
      <c r="D15" s="7" t="s">
        <v>28</v>
      </c>
      <c r="E15" s="14" t="s">
        <v>8</v>
      </c>
      <c r="F15" s="8" t="s">
        <v>9</v>
      </c>
      <c r="G15" s="10">
        <v>182</v>
      </c>
      <c r="H15" s="16">
        <f t="shared" si="0"/>
        <v>62.758620689655174</v>
      </c>
      <c r="I15" s="10">
        <f>RANK(G15,G$9:G$27,0)</f>
        <v>7</v>
      </c>
      <c r="J15" s="10">
        <v>184</v>
      </c>
      <c r="K15" s="16">
        <f t="shared" si="1"/>
        <v>63.448275862068968</v>
      </c>
      <c r="L15" s="10">
        <f>RANK(J15,J$9:J$27,0)</f>
        <v>7</v>
      </c>
      <c r="M15" s="10">
        <v>185.5</v>
      </c>
      <c r="N15" s="16">
        <f t="shared" si="2"/>
        <v>63.96551724137931</v>
      </c>
      <c r="O15" s="10">
        <f>RANK(M15,M$9:M$27,0)</f>
        <v>6</v>
      </c>
      <c r="P15" s="10"/>
      <c r="Q15" s="10">
        <f t="shared" si="3"/>
        <v>551.5</v>
      </c>
      <c r="R15" s="16">
        <f t="shared" si="4"/>
        <v>63.390804597701155</v>
      </c>
    </row>
    <row r="16" spans="1:18" ht="25.5" customHeight="1">
      <c r="A16" s="2">
        <v>5</v>
      </c>
      <c r="B16" s="7" t="s">
        <v>72</v>
      </c>
      <c r="C16" s="12" t="s">
        <v>7</v>
      </c>
      <c r="D16" s="7" t="s">
        <v>95</v>
      </c>
      <c r="E16" s="14" t="s">
        <v>8</v>
      </c>
      <c r="F16" s="8" t="s">
        <v>9</v>
      </c>
      <c r="G16" s="10">
        <v>182.5</v>
      </c>
      <c r="H16" s="16">
        <f t="shared" si="0"/>
        <v>62.931034482758619</v>
      </c>
      <c r="I16" s="10">
        <f>RANK(G16,G$9:G$27,0)</f>
        <v>5</v>
      </c>
      <c r="J16" s="37">
        <v>185.5</v>
      </c>
      <c r="K16" s="16">
        <f t="shared" si="1"/>
        <v>63.96551724137931</v>
      </c>
      <c r="L16" s="10">
        <f>RANK(J16,J$9:J$27,0)</f>
        <v>6</v>
      </c>
      <c r="M16" s="10">
        <v>182</v>
      </c>
      <c r="N16" s="16">
        <f t="shared" si="2"/>
        <v>62.758620689655174</v>
      </c>
      <c r="O16" s="10">
        <f>RANK(M16,M$9:M$27,0)</f>
        <v>9</v>
      </c>
      <c r="P16" s="10"/>
      <c r="Q16" s="10">
        <f t="shared" si="3"/>
        <v>550</v>
      </c>
      <c r="R16" s="16">
        <f t="shared" si="4"/>
        <v>63.218390804597703</v>
      </c>
    </row>
    <row r="17" spans="1:18" ht="25.5" customHeight="1">
      <c r="A17" s="2">
        <v>6</v>
      </c>
      <c r="B17" s="7" t="s">
        <v>41</v>
      </c>
      <c r="C17" s="12">
        <v>3</v>
      </c>
      <c r="D17" s="7" t="s">
        <v>63</v>
      </c>
      <c r="E17" s="14" t="s">
        <v>8</v>
      </c>
      <c r="F17" s="8" t="s">
        <v>9</v>
      </c>
      <c r="G17" s="10">
        <v>178.5</v>
      </c>
      <c r="H17" s="16">
        <f t="shared" si="0"/>
        <v>61.551724137931039</v>
      </c>
      <c r="I17" s="10">
        <f>RANK(G17,G$9:G$27,0)</f>
        <v>9</v>
      </c>
      <c r="J17" s="10">
        <v>181.5</v>
      </c>
      <c r="K17" s="16">
        <f t="shared" si="1"/>
        <v>62.58620689655173</v>
      </c>
      <c r="L17" s="10">
        <f>RANK(J17,J$9:J$27,0)</f>
        <v>12</v>
      </c>
      <c r="M17" s="10">
        <v>182.5</v>
      </c>
      <c r="N17" s="16">
        <f t="shared" si="2"/>
        <v>62.931034482758619</v>
      </c>
      <c r="O17" s="10">
        <f>RANK(M17,M$9:M$27,0)</f>
        <v>7</v>
      </c>
      <c r="P17" s="10"/>
      <c r="Q17" s="10">
        <f t="shared" si="3"/>
        <v>542.5</v>
      </c>
      <c r="R17" s="16">
        <f t="shared" si="4"/>
        <v>62.356321839080465</v>
      </c>
    </row>
    <row r="18" spans="1:18" ht="25.5" customHeight="1">
      <c r="A18" s="2" t="s">
        <v>47</v>
      </c>
      <c r="B18" s="7" t="s">
        <v>96</v>
      </c>
      <c r="C18" s="12">
        <v>2</v>
      </c>
      <c r="D18" s="7" t="s">
        <v>115</v>
      </c>
      <c r="E18" s="14" t="s">
        <v>8</v>
      </c>
      <c r="F18" s="8" t="s">
        <v>9</v>
      </c>
      <c r="G18" s="10">
        <v>178</v>
      </c>
      <c r="H18" s="16">
        <f t="shared" si="0"/>
        <v>61.379310344827587</v>
      </c>
      <c r="I18" s="10">
        <f>RANK(G18,G$9:G$27,0)</f>
        <v>10</v>
      </c>
      <c r="J18" s="37">
        <v>183.5</v>
      </c>
      <c r="K18" s="16">
        <f t="shared" si="1"/>
        <v>63.275862068965516</v>
      </c>
      <c r="L18" s="10">
        <f>RANK(J18,J$9:J$27,0)</f>
        <v>9</v>
      </c>
      <c r="M18" s="10">
        <v>179.5</v>
      </c>
      <c r="N18" s="16">
        <f t="shared" si="2"/>
        <v>61.896551724137936</v>
      </c>
      <c r="O18" s="10">
        <f>RANK(M18,M$9:M$27,0)</f>
        <v>10</v>
      </c>
      <c r="P18" s="10"/>
      <c r="Q18" s="10">
        <f t="shared" si="3"/>
        <v>541</v>
      </c>
      <c r="R18" s="16">
        <f t="shared" si="4"/>
        <v>62.183908045977013</v>
      </c>
    </row>
    <row r="19" spans="1:18" ht="25.5" customHeight="1">
      <c r="A19" s="2">
        <v>7</v>
      </c>
      <c r="B19" s="11" t="s">
        <v>77</v>
      </c>
      <c r="C19" s="8" t="s">
        <v>7</v>
      </c>
      <c r="D19" s="7" t="s">
        <v>78</v>
      </c>
      <c r="E19" s="14" t="s">
        <v>80</v>
      </c>
      <c r="F19" s="8" t="s">
        <v>9</v>
      </c>
      <c r="G19" s="10">
        <v>177.5</v>
      </c>
      <c r="H19" s="16">
        <f t="shared" si="0"/>
        <v>61.206896551724142</v>
      </c>
      <c r="I19" s="10">
        <f>RANK(G19,G$9:G$27,0)</f>
        <v>11</v>
      </c>
      <c r="J19" s="10">
        <v>182</v>
      </c>
      <c r="K19" s="16">
        <f t="shared" si="1"/>
        <v>62.758620689655174</v>
      </c>
      <c r="L19" s="10">
        <f>RANK(J19,J$9:J$27,0)</f>
        <v>10</v>
      </c>
      <c r="M19" s="10">
        <v>179</v>
      </c>
      <c r="N19" s="16">
        <f t="shared" si="2"/>
        <v>61.724137931034484</v>
      </c>
      <c r="O19" s="10">
        <f>RANK(M19,M$9:M$27,0)</f>
        <v>11</v>
      </c>
      <c r="P19" s="10"/>
      <c r="Q19" s="10">
        <f t="shared" si="3"/>
        <v>538.5</v>
      </c>
      <c r="R19" s="16">
        <f t="shared" si="4"/>
        <v>61.896551724137936</v>
      </c>
    </row>
    <row r="20" spans="1:18" ht="25.5" customHeight="1">
      <c r="A20" s="2">
        <v>8</v>
      </c>
      <c r="B20" s="11" t="s">
        <v>75</v>
      </c>
      <c r="C20" s="8">
        <v>2</v>
      </c>
      <c r="D20" s="7" t="s">
        <v>76</v>
      </c>
      <c r="E20" s="14" t="s">
        <v>80</v>
      </c>
      <c r="F20" s="8" t="s">
        <v>9</v>
      </c>
      <c r="G20" s="42">
        <v>175.5</v>
      </c>
      <c r="H20" s="16">
        <f t="shared" si="0"/>
        <v>60.517241379310349</v>
      </c>
      <c r="I20" s="10">
        <f>RANK(G20,G$9:G$27,0)</f>
        <v>12</v>
      </c>
      <c r="J20" s="10">
        <v>181.5</v>
      </c>
      <c r="K20" s="16">
        <f t="shared" si="1"/>
        <v>62.58620689655173</v>
      </c>
      <c r="L20" s="10">
        <f>RANK(J20,J$9:J$27,0)</f>
        <v>12</v>
      </c>
      <c r="M20" s="10">
        <v>178.5</v>
      </c>
      <c r="N20" s="16">
        <f t="shared" si="2"/>
        <v>61.551724137931039</v>
      </c>
      <c r="O20" s="10">
        <f>RANK(M20,M$9:M$27,0)</f>
        <v>12</v>
      </c>
      <c r="P20" s="10"/>
      <c r="Q20" s="10">
        <f t="shared" si="3"/>
        <v>535.5</v>
      </c>
      <c r="R20" s="16">
        <f t="shared" si="4"/>
        <v>61.551724137931039</v>
      </c>
    </row>
    <row r="21" spans="1:18" ht="25.5" customHeight="1">
      <c r="A21" s="2" t="s">
        <v>47</v>
      </c>
      <c r="B21" s="7" t="s">
        <v>170</v>
      </c>
      <c r="C21" s="12"/>
      <c r="D21" s="7" t="s">
        <v>171</v>
      </c>
      <c r="E21" s="14" t="s">
        <v>29</v>
      </c>
      <c r="F21" s="8" t="s">
        <v>9</v>
      </c>
      <c r="G21" s="10">
        <v>175</v>
      </c>
      <c r="H21" s="16">
        <f t="shared" si="0"/>
        <v>60.344827586206897</v>
      </c>
      <c r="I21" s="10">
        <f>RANK(G21,G$9:G$27,0)</f>
        <v>14</v>
      </c>
      <c r="J21" s="37">
        <v>182</v>
      </c>
      <c r="K21" s="16">
        <f t="shared" si="1"/>
        <v>62.758620689655174</v>
      </c>
      <c r="L21" s="10">
        <f>RANK(J21,J$9:J$27,0)</f>
        <v>10</v>
      </c>
      <c r="M21" s="10">
        <v>175.5</v>
      </c>
      <c r="N21" s="16">
        <f t="shared" si="2"/>
        <v>60.517241379310349</v>
      </c>
      <c r="O21" s="10">
        <f>RANK(M21,M$9:M$27,0)</f>
        <v>13</v>
      </c>
      <c r="P21" s="10"/>
      <c r="Q21" s="10">
        <f t="shared" si="3"/>
        <v>532.5</v>
      </c>
      <c r="R21" s="16">
        <f t="shared" si="4"/>
        <v>61.206896551724142</v>
      </c>
    </row>
    <row r="22" spans="1:18" ht="25.5" customHeight="1">
      <c r="A22" s="2">
        <v>9</v>
      </c>
      <c r="B22" s="7" t="s">
        <v>68</v>
      </c>
      <c r="C22" s="12" t="s">
        <v>7</v>
      </c>
      <c r="D22" s="7" t="s">
        <v>73</v>
      </c>
      <c r="E22" s="14" t="s">
        <v>8</v>
      </c>
      <c r="F22" s="8" t="s">
        <v>9</v>
      </c>
      <c r="G22" s="10">
        <v>174</v>
      </c>
      <c r="H22" s="16">
        <f t="shared" si="0"/>
        <v>60</v>
      </c>
      <c r="I22" s="10">
        <f>RANK(G22,G$9:G$27,0)</f>
        <v>15</v>
      </c>
      <c r="J22" s="37">
        <v>180.5</v>
      </c>
      <c r="K22" s="16">
        <f t="shared" si="1"/>
        <v>62.241379310344833</v>
      </c>
      <c r="L22" s="10">
        <f>RANK(J22,J$9:J$27,0)</f>
        <v>14</v>
      </c>
      <c r="M22" s="10">
        <v>171.5</v>
      </c>
      <c r="N22" s="16">
        <f t="shared" si="2"/>
        <v>59.137931034482762</v>
      </c>
      <c r="O22" s="10">
        <f>RANK(M22,M$9:M$27,0)</f>
        <v>16</v>
      </c>
      <c r="P22" s="10"/>
      <c r="Q22" s="10">
        <f t="shared" si="3"/>
        <v>526</v>
      </c>
      <c r="R22" s="16">
        <f t="shared" si="4"/>
        <v>60.459770114942536</v>
      </c>
    </row>
    <row r="23" spans="1:18" ht="25.5" customHeight="1">
      <c r="A23" s="2">
        <v>10</v>
      </c>
      <c r="B23" s="11" t="s">
        <v>135</v>
      </c>
      <c r="C23" s="8" t="s">
        <v>7</v>
      </c>
      <c r="D23" s="7" t="s">
        <v>136</v>
      </c>
      <c r="E23" s="14" t="s">
        <v>8</v>
      </c>
      <c r="F23" s="8" t="s">
        <v>9</v>
      </c>
      <c r="G23" s="10">
        <v>173.5</v>
      </c>
      <c r="H23" s="16">
        <f t="shared" si="0"/>
        <v>59.827586206896555</v>
      </c>
      <c r="I23" s="10">
        <f>RANK(G23,G$9:G$27,0)</f>
        <v>16</v>
      </c>
      <c r="J23" s="10">
        <v>177.5</v>
      </c>
      <c r="K23" s="16">
        <f t="shared" si="1"/>
        <v>61.206896551724142</v>
      </c>
      <c r="L23" s="10">
        <f>RANK(J23,J$9:J$27,0)</f>
        <v>15</v>
      </c>
      <c r="M23" s="10">
        <v>174</v>
      </c>
      <c r="N23" s="16">
        <f t="shared" si="2"/>
        <v>60</v>
      </c>
      <c r="O23" s="10">
        <f>RANK(M23,M$9:M$27,0)</f>
        <v>14</v>
      </c>
      <c r="P23" s="10"/>
      <c r="Q23" s="10">
        <f t="shared" si="3"/>
        <v>525</v>
      </c>
      <c r="R23" s="16">
        <f t="shared" si="4"/>
        <v>60.344827586206904</v>
      </c>
    </row>
    <row r="24" spans="1:18" ht="25.5" customHeight="1">
      <c r="A24" s="2">
        <v>11</v>
      </c>
      <c r="B24" s="7" t="s">
        <v>64</v>
      </c>
      <c r="C24" s="12">
        <v>3</v>
      </c>
      <c r="D24" s="7" t="s">
        <v>65</v>
      </c>
      <c r="E24" s="14" t="s">
        <v>8</v>
      </c>
      <c r="F24" s="8" t="s">
        <v>9</v>
      </c>
      <c r="G24" s="10">
        <v>175.5</v>
      </c>
      <c r="H24" s="16">
        <f t="shared" si="0"/>
        <v>60.517241379310349</v>
      </c>
      <c r="I24" s="10">
        <f>RANK(G24,G$9:G$27,0)</f>
        <v>12</v>
      </c>
      <c r="J24" s="10">
        <v>175</v>
      </c>
      <c r="K24" s="16">
        <f t="shared" si="1"/>
        <v>60.344827586206897</v>
      </c>
      <c r="L24" s="10">
        <f>RANK(J24,J$9:J$27,0)</f>
        <v>16</v>
      </c>
      <c r="M24" s="10">
        <v>172.5</v>
      </c>
      <c r="N24" s="16">
        <f t="shared" si="2"/>
        <v>59.482758620689658</v>
      </c>
      <c r="O24" s="10">
        <f>RANK(M24,M$9:M$27,0)</f>
        <v>15</v>
      </c>
      <c r="P24" s="10"/>
      <c r="Q24" s="10">
        <f t="shared" si="3"/>
        <v>523</v>
      </c>
      <c r="R24" s="16">
        <f t="shared" si="4"/>
        <v>60.114942528735639</v>
      </c>
    </row>
    <row r="25" spans="1:18" ht="25.5" customHeight="1">
      <c r="A25" s="2" t="s">
        <v>47</v>
      </c>
      <c r="B25" s="7" t="s">
        <v>106</v>
      </c>
      <c r="C25" s="12" t="s">
        <v>7</v>
      </c>
      <c r="D25" s="7" t="s">
        <v>136</v>
      </c>
      <c r="E25" s="14" t="s">
        <v>105</v>
      </c>
      <c r="F25" s="8" t="s">
        <v>9</v>
      </c>
      <c r="G25" s="37">
        <v>173</v>
      </c>
      <c r="H25" s="16">
        <f t="shared" si="0"/>
        <v>59.655172413793103</v>
      </c>
      <c r="I25" s="10">
        <f>RANK(G25,G$9:G$27,0)</f>
        <v>17</v>
      </c>
      <c r="J25" s="37">
        <v>170.5</v>
      </c>
      <c r="K25" s="16">
        <f t="shared" si="1"/>
        <v>58.793103448275865</v>
      </c>
      <c r="L25" s="10">
        <f>RANK(J25,J$9:J$27,0)</f>
        <v>17</v>
      </c>
      <c r="M25" s="10">
        <v>171</v>
      </c>
      <c r="N25" s="16">
        <f t="shared" si="2"/>
        <v>58.96551724137931</v>
      </c>
      <c r="O25" s="10">
        <f>RANK(M25,M$9:M$27,0)</f>
        <v>17</v>
      </c>
      <c r="P25" s="10"/>
      <c r="Q25" s="10">
        <f t="shared" si="3"/>
        <v>514.5</v>
      </c>
      <c r="R25" s="16">
        <f t="shared" si="4"/>
        <v>59.137931034482762</v>
      </c>
    </row>
    <row r="26" spans="1:18" ht="25.5" customHeight="1">
      <c r="A26" s="2" t="s">
        <v>47</v>
      </c>
      <c r="B26" s="11" t="s">
        <v>61</v>
      </c>
      <c r="C26" s="8" t="s">
        <v>7</v>
      </c>
      <c r="D26" s="7" t="s">
        <v>97</v>
      </c>
      <c r="E26" s="14" t="s">
        <v>8</v>
      </c>
      <c r="F26" s="8" t="s">
        <v>9</v>
      </c>
      <c r="G26" s="10">
        <v>167</v>
      </c>
      <c r="H26" s="16">
        <f t="shared" si="0"/>
        <v>57.586206896551722</v>
      </c>
      <c r="I26" s="10">
        <f>RANK(G26,G$9:G$27,0)</f>
        <v>18</v>
      </c>
      <c r="J26" s="37">
        <v>162.5</v>
      </c>
      <c r="K26" s="16">
        <f t="shared" si="1"/>
        <v>56.03448275862069</v>
      </c>
      <c r="L26" s="10">
        <f>RANK(J26,J$9:J$27,0)</f>
        <v>18</v>
      </c>
      <c r="M26" s="10">
        <v>155</v>
      </c>
      <c r="N26" s="16">
        <f t="shared" si="2"/>
        <v>53.448275862068968</v>
      </c>
      <c r="O26" s="10">
        <f>RANK(M26,M$9:M$27,0)</f>
        <v>19</v>
      </c>
      <c r="P26" s="10"/>
      <c r="Q26" s="10">
        <f t="shared" si="3"/>
        <v>484.5</v>
      </c>
      <c r="R26" s="16">
        <f t="shared" si="4"/>
        <v>55.689655172413801</v>
      </c>
    </row>
    <row r="27" spans="1:18" ht="25.5" customHeight="1">
      <c r="A27" s="2" t="s">
        <v>47</v>
      </c>
      <c r="B27" s="11" t="s">
        <v>153</v>
      </c>
      <c r="C27" s="8"/>
      <c r="D27" s="7" t="s">
        <v>154</v>
      </c>
      <c r="E27" s="14" t="s">
        <v>8</v>
      </c>
      <c r="F27" s="8" t="s">
        <v>9</v>
      </c>
      <c r="G27" s="41">
        <v>159</v>
      </c>
      <c r="H27" s="16">
        <f t="shared" si="0"/>
        <v>54.827586206896555</v>
      </c>
      <c r="I27" s="10">
        <f>RANK(G27,G$9:G$27,0)</f>
        <v>19</v>
      </c>
      <c r="J27" s="37">
        <v>159</v>
      </c>
      <c r="K27" s="16">
        <f t="shared" si="1"/>
        <v>54.827586206896555</v>
      </c>
      <c r="L27" s="10">
        <f>RANK(J27,J$9:J$27,0)</f>
        <v>19</v>
      </c>
      <c r="M27" s="10">
        <v>163</v>
      </c>
      <c r="N27" s="16">
        <f t="shared" si="2"/>
        <v>56.206896551724142</v>
      </c>
      <c r="O27" s="10">
        <f>RANK(M27,M$9:M$27,0)</f>
        <v>18</v>
      </c>
      <c r="P27" s="10"/>
      <c r="Q27" s="10">
        <f t="shared" si="3"/>
        <v>481</v>
      </c>
      <c r="R27" s="16">
        <f t="shared" si="4"/>
        <v>55.287356321839084</v>
      </c>
    </row>
    <row r="28" spans="1:18" ht="24.75">
      <c r="A28" s="2"/>
      <c r="B28" s="7" t="s">
        <v>66</v>
      </c>
      <c r="C28" s="12" t="s">
        <v>7</v>
      </c>
      <c r="D28" s="7" t="s">
        <v>65</v>
      </c>
      <c r="E28" s="14" t="s">
        <v>8</v>
      </c>
      <c r="F28" s="8" t="s">
        <v>9</v>
      </c>
      <c r="G28" s="52" t="s">
        <v>82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</row>
    <row r="30" spans="1:18">
      <c r="B30" t="s">
        <v>20</v>
      </c>
      <c r="N30" t="s">
        <v>157</v>
      </c>
    </row>
    <row r="31" spans="1:18">
      <c r="B31" t="s">
        <v>25</v>
      </c>
      <c r="N31" t="s">
        <v>26</v>
      </c>
    </row>
  </sheetData>
  <sortState ref="A9:R28">
    <sortCondition ref="A9:A28"/>
  </sortState>
  <mergeCells count="19">
    <mergeCell ref="G28:R28"/>
    <mergeCell ref="Q7:Q8"/>
    <mergeCell ref="R7:R8"/>
    <mergeCell ref="E7:E8"/>
    <mergeCell ref="F7:F8"/>
    <mergeCell ref="G7:I7"/>
    <mergeCell ref="J7:L7"/>
    <mergeCell ref="M7:O7"/>
    <mergeCell ref="A7:A8"/>
    <mergeCell ref="B7:B8"/>
    <mergeCell ref="C7:C8"/>
    <mergeCell ref="P7:P8"/>
    <mergeCell ref="D7:D8"/>
    <mergeCell ref="Q6:R6"/>
    <mergeCell ref="A1:R1"/>
    <mergeCell ref="A2:R2"/>
    <mergeCell ref="A3:R3"/>
    <mergeCell ref="A4:R4"/>
    <mergeCell ref="A5:R5"/>
  </mergeCells>
  <pageMargins left="0" right="0" top="0.74803149606299213" bottom="0.74803149606299213" header="0.31496062992125984" footer="0.31496062992125984"/>
  <pageSetup paperSize="9" scale="79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>
      <selection activeCell="U19" sqref="U19"/>
    </sheetView>
  </sheetViews>
  <sheetFormatPr defaultRowHeight="15"/>
  <cols>
    <col min="1" max="1" width="4.140625" customWidth="1"/>
    <col min="2" max="2" width="13.140625" customWidth="1"/>
    <col min="3" max="3" width="4.28515625" customWidth="1"/>
    <col min="4" max="4" width="18.85546875" customWidth="1"/>
    <col min="5" max="5" width="12.7109375" customWidth="1"/>
    <col min="7" max="13" width="5.85546875" customWidth="1"/>
    <col min="14" max="14" width="6.140625" customWidth="1"/>
    <col min="15" max="17" width="5.85546875" customWidth="1"/>
  </cols>
  <sheetData>
    <row r="1" spans="1:17" ht="18">
      <c r="A1" s="58" t="s">
        <v>127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>
      <c r="A3" s="60" t="s">
        <v>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>
      <c r="A4" s="70" t="s">
        <v>112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.75">
      <c r="A5" s="65" t="s">
        <v>1</v>
      </c>
      <c r="B5" s="65"/>
      <c r="C5" s="65"/>
      <c r="D5" s="65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51" t="s">
        <v>139</v>
      </c>
      <c r="Q5" s="51"/>
    </row>
    <row r="6" spans="1:17" ht="15" customHeight="1">
      <c r="A6" s="49" t="s">
        <v>11</v>
      </c>
      <c r="B6" s="47" t="s">
        <v>2</v>
      </c>
      <c r="C6" s="49" t="s">
        <v>3</v>
      </c>
      <c r="D6" s="47" t="s">
        <v>4</v>
      </c>
      <c r="E6" s="47" t="s">
        <v>5</v>
      </c>
      <c r="F6" s="47" t="s">
        <v>6</v>
      </c>
      <c r="G6" s="62" t="s">
        <v>12</v>
      </c>
      <c r="H6" s="62"/>
      <c r="I6" s="62"/>
      <c r="J6" s="62" t="s">
        <v>13</v>
      </c>
      <c r="K6" s="62"/>
      <c r="L6" s="62"/>
      <c r="M6" s="62" t="s">
        <v>14</v>
      </c>
      <c r="N6" s="62"/>
      <c r="O6" s="62"/>
      <c r="P6" s="49" t="s">
        <v>16</v>
      </c>
      <c r="Q6" s="63" t="s">
        <v>17</v>
      </c>
    </row>
    <row r="7" spans="1:17" ht="30.75">
      <c r="A7" s="50"/>
      <c r="B7" s="48"/>
      <c r="C7" s="50"/>
      <c r="D7" s="48"/>
      <c r="E7" s="48"/>
      <c r="F7" s="48"/>
      <c r="G7" s="4" t="s">
        <v>18</v>
      </c>
      <c r="H7" s="5" t="s">
        <v>19</v>
      </c>
      <c r="I7" s="6" t="s">
        <v>11</v>
      </c>
      <c r="J7" s="4" t="s">
        <v>18</v>
      </c>
      <c r="K7" s="5" t="s">
        <v>19</v>
      </c>
      <c r="L7" s="6" t="s">
        <v>11</v>
      </c>
      <c r="M7" s="4" t="s">
        <v>18</v>
      </c>
      <c r="N7" s="5" t="s">
        <v>19</v>
      </c>
      <c r="O7" s="6" t="s">
        <v>11</v>
      </c>
      <c r="P7" s="50"/>
      <c r="Q7" s="64"/>
    </row>
    <row r="8" spans="1:17" ht="25.5" customHeight="1">
      <c r="A8" s="2">
        <f>RANK(Q8,Q$8:Q$20,0)</f>
        <v>1</v>
      </c>
      <c r="B8" s="11" t="s">
        <v>109</v>
      </c>
      <c r="C8" s="8">
        <v>2</v>
      </c>
      <c r="D8" s="7" t="s">
        <v>74</v>
      </c>
      <c r="E8" s="14" t="s">
        <v>29</v>
      </c>
      <c r="F8" s="8" t="s">
        <v>9</v>
      </c>
      <c r="G8" s="10">
        <v>157</v>
      </c>
      <c r="H8" s="16">
        <f t="shared" ref="H8:H20" si="0">G8/2.3</f>
        <v>68.260869565217391</v>
      </c>
      <c r="I8" s="10">
        <f t="shared" ref="I8:I20" si="1">RANK(G8,G$8:G$20,0)</f>
        <v>1</v>
      </c>
      <c r="J8" s="10">
        <v>158</v>
      </c>
      <c r="K8" s="16">
        <f t="shared" ref="K8:K20" si="2">J8/2.3</f>
        <v>68.695652173913047</v>
      </c>
      <c r="L8" s="10">
        <f t="shared" ref="L8:L20" si="3">RANK(J8,J$8:J$20,0)</f>
        <v>1</v>
      </c>
      <c r="M8" s="10">
        <v>155.5</v>
      </c>
      <c r="N8" s="16">
        <f t="shared" ref="N8:N20" si="4">M8/2.3</f>
        <v>67.608695652173921</v>
      </c>
      <c r="O8" s="10">
        <f t="shared" ref="O8:O20" si="5">RANK(M8,M$8:M$20,0)</f>
        <v>2</v>
      </c>
      <c r="P8" s="10">
        <f t="shared" ref="P8:P20" si="6">G8+J8+M8</f>
        <v>470.5</v>
      </c>
      <c r="Q8" s="16">
        <f t="shared" ref="Q8:Q20" si="7">P8/6.9</f>
        <v>68.188405797101453</v>
      </c>
    </row>
    <row r="9" spans="1:17" ht="25.5" customHeight="1">
      <c r="A9" s="2">
        <f t="shared" ref="A9:A13" si="8">RANK(Q9,Q$8:Q$20,0)</f>
        <v>2</v>
      </c>
      <c r="B9" s="11" t="s">
        <v>148</v>
      </c>
      <c r="C9" s="8">
        <v>2</v>
      </c>
      <c r="D9" s="7" t="s">
        <v>149</v>
      </c>
      <c r="E9" s="14" t="s">
        <v>150</v>
      </c>
      <c r="F9" s="8" t="s">
        <v>9</v>
      </c>
      <c r="G9" s="10">
        <v>154</v>
      </c>
      <c r="H9" s="16">
        <f t="shared" si="0"/>
        <v>66.956521739130437</v>
      </c>
      <c r="I9" s="10">
        <f t="shared" si="1"/>
        <v>2</v>
      </c>
      <c r="J9" s="10">
        <v>154.5</v>
      </c>
      <c r="K9" s="16">
        <f t="shared" si="2"/>
        <v>67.173913043478265</v>
      </c>
      <c r="L9" s="10">
        <f t="shared" si="3"/>
        <v>2</v>
      </c>
      <c r="M9" s="10">
        <v>159.5</v>
      </c>
      <c r="N9" s="16">
        <f t="shared" si="4"/>
        <v>69.34782608695653</v>
      </c>
      <c r="O9" s="10">
        <f t="shared" si="5"/>
        <v>1</v>
      </c>
      <c r="P9" s="10">
        <f t="shared" si="6"/>
        <v>468</v>
      </c>
      <c r="Q9" s="16">
        <f t="shared" si="7"/>
        <v>67.826086956521735</v>
      </c>
    </row>
    <row r="10" spans="1:17" ht="25.5" customHeight="1">
      <c r="A10" s="2">
        <f t="shared" si="8"/>
        <v>3</v>
      </c>
      <c r="B10" s="11" t="s">
        <v>141</v>
      </c>
      <c r="C10" s="8" t="s">
        <v>7</v>
      </c>
      <c r="D10" s="7" t="s">
        <v>142</v>
      </c>
      <c r="E10" s="14" t="s">
        <v>29</v>
      </c>
      <c r="F10" s="8" t="s">
        <v>9</v>
      </c>
      <c r="G10" s="10">
        <v>152</v>
      </c>
      <c r="H10" s="16">
        <f t="shared" si="0"/>
        <v>66.08695652173914</v>
      </c>
      <c r="I10" s="10">
        <f t="shared" si="1"/>
        <v>3</v>
      </c>
      <c r="J10" s="10">
        <v>151</v>
      </c>
      <c r="K10" s="16">
        <f t="shared" si="2"/>
        <v>65.652173913043484</v>
      </c>
      <c r="L10" s="10">
        <f t="shared" si="3"/>
        <v>3</v>
      </c>
      <c r="M10" s="10">
        <v>152</v>
      </c>
      <c r="N10" s="16">
        <f t="shared" si="4"/>
        <v>66.08695652173914</v>
      </c>
      <c r="O10" s="10">
        <f t="shared" si="5"/>
        <v>3</v>
      </c>
      <c r="P10" s="10">
        <f t="shared" si="6"/>
        <v>455</v>
      </c>
      <c r="Q10" s="16">
        <f t="shared" si="7"/>
        <v>65.94202898550725</v>
      </c>
    </row>
    <row r="11" spans="1:17" ht="25.5" customHeight="1">
      <c r="A11" s="2">
        <f t="shared" si="8"/>
        <v>4</v>
      </c>
      <c r="B11" s="39" t="s">
        <v>163</v>
      </c>
      <c r="C11" s="12" t="s">
        <v>7</v>
      </c>
      <c r="D11" s="7" t="s">
        <v>152</v>
      </c>
      <c r="E11" s="14" t="s">
        <v>29</v>
      </c>
      <c r="F11" s="8" t="s">
        <v>9</v>
      </c>
      <c r="G11" s="10">
        <v>142</v>
      </c>
      <c r="H11" s="16">
        <f t="shared" si="0"/>
        <v>61.739130434782616</v>
      </c>
      <c r="I11" s="10">
        <f t="shared" si="1"/>
        <v>5</v>
      </c>
      <c r="J11" s="10">
        <v>143.5</v>
      </c>
      <c r="K11" s="16">
        <f t="shared" si="2"/>
        <v>62.391304347826093</v>
      </c>
      <c r="L11" s="10">
        <f t="shared" si="3"/>
        <v>4</v>
      </c>
      <c r="M11" s="10">
        <v>147.5</v>
      </c>
      <c r="N11" s="16">
        <f t="shared" si="4"/>
        <v>64.130434782608702</v>
      </c>
      <c r="O11" s="10">
        <f t="shared" si="5"/>
        <v>4</v>
      </c>
      <c r="P11" s="10">
        <f t="shared" si="6"/>
        <v>433</v>
      </c>
      <c r="Q11" s="16">
        <f t="shared" si="7"/>
        <v>62.753623188405797</v>
      </c>
    </row>
    <row r="12" spans="1:17" ht="25.5" customHeight="1">
      <c r="A12" s="2">
        <f t="shared" si="8"/>
        <v>5</v>
      </c>
      <c r="B12" s="40" t="s">
        <v>164</v>
      </c>
      <c r="C12" s="12" t="s">
        <v>7</v>
      </c>
      <c r="D12" s="7" t="s">
        <v>152</v>
      </c>
      <c r="E12" s="14" t="s">
        <v>29</v>
      </c>
      <c r="F12" s="8" t="s">
        <v>9</v>
      </c>
      <c r="G12" s="10">
        <v>143</v>
      </c>
      <c r="H12" s="16">
        <f t="shared" si="0"/>
        <v>62.173913043478265</v>
      </c>
      <c r="I12" s="10">
        <f t="shared" si="1"/>
        <v>4</v>
      </c>
      <c r="J12" s="10">
        <v>142.5</v>
      </c>
      <c r="K12" s="16">
        <f t="shared" si="2"/>
        <v>61.956521739130437</v>
      </c>
      <c r="L12" s="10">
        <f t="shared" si="3"/>
        <v>5</v>
      </c>
      <c r="M12" s="10">
        <v>146</v>
      </c>
      <c r="N12" s="16">
        <f t="shared" si="4"/>
        <v>63.478260869565226</v>
      </c>
      <c r="O12" s="10">
        <f t="shared" si="5"/>
        <v>5</v>
      </c>
      <c r="P12" s="10">
        <f t="shared" si="6"/>
        <v>431.5</v>
      </c>
      <c r="Q12" s="16">
        <f t="shared" si="7"/>
        <v>62.536231884057969</v>
      </c>
    </row>
    <row r="13" spans="1:17" ht="25.5" customHeight="1">
      <c r="A13" s="2">
        <f t="shared" si="8"/>
        <v>6</v>
      </c>
      <c r="B13" s="11" t="s">
        <v>165</v>
      </c>
      <c r="C13" s="8"/>
      <c r="D13" s="7" t="s">
        <v>151</v>
      </c>
      <c r="E13" s="14" t="s">
        <v>8</v>
      </c>
      <c r="F13" s="8" t="s">
        <v>9</v>
      </c>
      <c r="G13" s="10">
        <v>141</v>
      </c>
      <c r="H13" s="16">
        <f t="shared" si="0"/>
        <v>61.304347826086961</v>
      </c>
      <c r="I13" s="10">
        <f t="shared" si="1"/>
        <v>7</v>
      </c>
      <c r="J13" s="10">
        <v>139</v>
      </c>
      <c r="K13" s="16">
        <f t="shared" si="2"/>
        <v>60.434782608695656</v>
      </c>
      <c r="L13" s="10">
        <f t="shared" si="3"/>
        <v>6</v>
      </c>
      <c r="M13" s="10">
        <v>143.5</v>
      </c>
      <c r="N13" s="16">
        <f t="shared" si="4"/>
        <v>62.391304347826093</v>
      </c>
      <c r="O13" s="10">
        <f t="shared" si="5"/>
        <v>6</v>
      </c>
      <c r="P13" s="10">
        <f t="shared" si="6"/>
        <v>423.5</v>
      </c>
      <c r="Q13" s="16">
        <f t="shared" si="7"/>
        <v>61.376811594202898</v>
      </c>
    </row>
    <row r="14" spans="1:17" ht="25.5" customHeight="1">
      <c r="A14" s="2" t="s">
        <v>47</v>
      </c>
      <c r="B14" s="11" t="s">
        <v>153</v>
      </c>
      <c r="C14" s="8"/>
      <c r="D14" s="7" t="s">
        <v>154</v>
      </c>
      <c r="E14" s="14" t="s">
        <v>8</v>
      </c>
      <c r="F14" s="8" t="s">
        <v>9</v>
      </c>
      <c r="G14" s="10">
        <v>142</v>
      </c>
      <c r="H14" s="16">
        <f t="shared" si="0"/>
        <v>61.739130434782616</v>
      </c>
      <c r="I14" s="10">
        <f t="shared" si="1"/>
        <v>5</v>
      </c>
      <c r="J14" s="10">
        <v>136.5</v>
      </c>
      <c r="K14" s="16">
        <f t="shared" si="2"/>
        <v>59.347826086956523</v>
      </c>
      <c r="L14" s="10">
        <f t="shared" si="3"/>
        <v>8</v>
      </c>
      <c r="M14" s="10">
        <v>142</v>
      </c>
      <c r="N14" s="16">
        <f t="shared" si="4"/>
        <v>61.739130434782616</v>
      </c>
      <c r="O14" s="10">
        <f t="shared" si="5"/>
        <v>7</v>
      </c>
      <c r="P14" s="10">
        <f t="shared" si="6"/>
        <v>420.5</v>
      </c>
      <c r="Q14" s="16">
        <f t="shared" si="7"/>
        <v>60.942028985507243</v>
      </c>
    </row>
    <row r="15" spans="1:17" ht="25.5" customHeight="1">
      <c r="A15" s="2">
        <v>7</v>
      </c>
      <c r="B15" s="11" t="s">
        <v>166</v>
      </c>
      <c r="C15" s="8"/>
      <c r="D15" s="7" t="s">
        <v>167</v>
      </c>
      <c r="E15" s="14" t="s">
        <v>8</v>
      </c>
      <c r="F15" s="8" t="s">
        <v>9</v>
      </c>
      <c r="G15" s="10">
        <v>135.5</v>
      </c>
      <c r="H15" s="16">
        <f t="shared" si="0"/>
        <v>58.913043478260875</v>
      </c>
      <c r="I15" s="10">
        <f t="shared" si="1"/>
        <v>10</v>
      </c>
      <c r="J15" s="10">
        <v>138.5</v>
      </c>
      <c r="K15" s="16">
        <f t="shared" si="2"/>
        <v>60.217391304347828</v>
      </c>
      <c r="L15" s="10">
        <f t="shared" si="3"/>
        <v>7</v>
      </c>
      <c r="M15" s="10">
        <v>141.5</v>
      </c>
      <c r="N15" s="16">
        <f t="shared" si="4"/>
        <v>61.521739130434788</v>
      </c>
      <c r="O15" s="10">
        <f t="shared" si="5"/>
        <v>8</v>
      </c>
      <c r="P15" s="10">
        <f t="shared" si="6"/>
        <v>415.5</v>
      </c>
      <c r="Q15" s="16">
        <f t="shared" si="7"/>
        <v>60.217391304347821</v>
      </c>
    </row>
    <row r="16" spans="1:17" ht="25.5" customHeight="1">
      <c r="A16" s="2">
        <v>8</v>
      </c>
      <c r="B16" s="11" t="s">
        <v>102</v>
      </c>
      <c r="C16" s="8"/>
      <c r="D16" s="7" t="s">
        <v>140</v>
      </c>
      <c r="E16" s="14" t="s">
        <v>29</v>
      </c>
      <c r="F16" s="8" t="s">
        <v>9</v>
      </c>
      <c r="G16" s="10">
        <v>136</v>
      </c>
      <c r="H16" s="16">
        <f t="shared" si="0"/>
        <v>59.130434782608702</v>
      </c>
      <c r="I16" s="10">
        <f t="shared" si="1"/>
        <v>9</v>
      </c>
      <c r="J16" s="10">
        <v>136.5</v>
      </c>
      <c r="K16" s="16">
        <f t="shared" si="2"/>
        <v>59.347826086956523</v>
      </c>
      <c r="L16" s="10">
        <f t="shared" si="3"/>
        <v>8</v>
      </c>
      <c r="M16" s="10">
        <v>140.5</v>
      </c>
      <c r="N16" s="16">
        <f t="shared" si="4"/>
        <v>61.086956521739133</v>
      </c>
      <c r="O16" s="10">
        <f t="shared" si="5"/>
        <v>9</v>
      </c>
      <c r="P16" s="10">
        <f t="shared" si="6"/>
        <v>413</v>
      </c>
      <c r="Q16" s="16">
        <f t="shared" si="7"/>
        <v>59.85507246376811</v>
      </c>
    </row>
    <row r="17" spans="1:17" ht="25.5" customHeight="1">
      <c r="A17" s="2">
        <v>9</v>
      </c>
      <c r="B17" s="11" t="s">
        <v>143</v>
      </c>
      <c r="C17" s="8" t="s">
        <v>7</v>
      </c>
      <c r="D17" s="7" t="s">
        <v>144</v>
      </c>
      <c r="E17" s="14" t="s">
        <v>145</v>
      </c>
      <c r="F17" s="8" t="s">
        <v>9</v>
      </c>
      <c r="G17" s="10">
        <v>140</v>
      </c>
      <c r="H17" s="16">
        <f t="shared" si="0"/>
        <v>60.869565217391312</v>
      </c>
      <c r="I17" s="10">
        <f t="shared" si="1"/>
        <v>8</v>
      </c>
      <c r="J17" s="10">
        <v>135</v>
      </c>
      <c r="K17" s="16">
        <f t="shared" si="2"/>
        <v>58.695652173913047</v>
      </c>
      <c r="L17" s="10">
        <f t="shared" si="3"/>
        <v>10</v>
      </c>
      <c r="M17" s="10">
        <v>136</v>
      </c>
      <c r="N17" s="16">
        <f t="shared" si="4"/>
        <v>59.130434782608702</v>
      </c>
      <c r="O17" s="10">
        <f t="shared" si="5"/>
        <v>10</v>
      </c>
      <c r="P17" s="10">
        <f t="shared" si="6"/>
        <v>411</v>
      </c>
      <c r="Q17" s="16">
        <f t="shared" si="7"/>
        <v>59.565217391304344</v>
      </c>
    </row>
    <row r="18" spans="1:17" ht="25.5" customHeight="1">
      <c r="A18" s="2">
        <v>10</v>
      </c>
      <c r="B18" s="11" t="s">
        <v>146</v>
      </c>
      <c r="C18" s="8" t="s">
        <v>7</v>
      </c>
      <c r="D18" s="7" t="s">
        <v>147</v>
      </c>
      <c r="E18" s="14" t="s">
        <v>145</v>
      </c>
      <c r="F18" s="8" t="s">
        <v>9</v>
      </c>
      <c r="G18" s="10">
        <v>132</v>
      </c>
      <c r="H18" s="16">
        <f t="shared" si="0"/>
        <v>57.391304347826093</v>
      </c>
      <c r="I18" s="10">
        <f t="shared" si="1"/>
        <v>11</v>
      </c>
      <c r="J18" s="10">
        <v>129</v>
      </c>
      <c r="K18" s="16">
        <f t="shared" si="2"/>
        <v>56.086956521739133</v>
      </c>
      <c r="L18" s="10">
        <f t="shared" si="3"/>
        <v>11</v>
      </c>
      <c r="M18" s="10">
        <v>123.5</v>
      </c>
      <c r="N18" s="16">
        <f t="shared" si="4"/>
        <v>53.695652173913047</v>
      </c>
      <c r="O18" s="10">
        <f t="shared" si="5"/>
        <v>12</v>
      </c>
      <c r="P18" s="10">
        <f t="shared" si="6"/>
        <v>384.5</v>
      </c>
      <c r="Q18" s="16">
        <f t="shared" si="7"/>
        <v>55.724637681159415</v>
      </c>
    </row>
    <row r="19" spans="1:17" ht="25.5" customHeight="1">
      <c r="A19" s="2">
        <v>11</v>
      </c>
      <c r="B19" s="7" t="s">
        <v>125</v>
      </c>
      <c r="C19" s="12" t="s">
        <v>7</v>
      </c>
      <c r="D19" s="7" t="s">
        <v>151</v>
      </c>
      <c r="E19" s="14" t="s">
        <v>8</v>
      </c>
      <c r="F19" s="8" t="s">
        <v>9</v>
      </c>
      <c r="G19" s="10">
        <v>119.5</v>
      </c>
      <c r="H19" s="16">
        <f t="shared" si="0"/>
        <v>51.956521739130437</v>
      </c>
      <c r="I19" s="10">
        <f t="shared" si="1"/>
        <v>12</v>
      </c>
      <c r="J19" s="10">
        <v>127</v>
      </c>
      <c r="K19" s="16">
        <f t="shared" si="2"/>
        <v>55.217391304347828</v>
      </c>
      <c r="L19" s="10">
        <f t="shared" si="3"/>
        <v>12</v>
      </c>
      <c r="M19" s="10">
        <v>126.5</v>
      </c>
      <c r="N19" s="16">
        <f t="shared" si="4"/>
        <v>55.000000000000007</v>
      </c>
      <c r="O19" s="10">
        <f t="shared" si="5"/>
        <v>11</v>
      </c>
      <c r="P19" s="10">
        <f t="shared" si="6"/>
        <v>373</v>
      </c>
      <c r="Q19" s="16">
        <f t="shared" si="7"/>
        <v>54.05797101449275</v>
      </c>
    </row>
    <row r="20" spans="1:17" ht="25.5" customHeight="1">
      <c r="A20" s="2">
        <v>12</v>
      </c>
      <c r="B20" s="11" t="s">
        <v>103</v>
      </c>
      <c r="C20" s="8"/>
      <c r="D20" s="7" t="s">
        <v>104</v>
      </c>
      <c r="E20" s="14" t="s">
        <v>29</v>
      </c>
      <c r="F20" s="8" t="s">
        <v>9</v>
      </c>
      <c r="G20" s="10">
        <v>117</v>
      </c>
      <c r="H20" s="16">
        <f t="shared" si="0"/>
        <v>50.869565217391312</v>
      </c>
      <c r="I20" s="10">
        <f t="shared" si="1"/>
        <v>13</v>
      </c>
      <c r="J20" s="10">
        <v>118.5</v>
      </c>
      <c r="K20" s="16">
        <f t="shared" si="2"/>
        <v>51.521739130434788</v>
      </c>
      <c r="L20" s="10">
        <f t="shared" si="3"/>
        <v>13</v>
      </c>
      <c r="M20" s="10">
        <v>119.5</v>
      </c>
      <c r="N20" s="16">
        <f t="shared" si="4"/>
        <v>51.956521739130437</v>
      </c>
      <c r="O20" s="10">
        <f t="shared" si="5"/>
        <v>13</v>
      </c>
      <c r="P20" s="10">
        <f t="shared" si="6"/>
        <v>355</v>
      </c>
      <c r="Q20" s="16">
        <f t="shared" si="7"/>
        <v>51.449275362318836</v>
      </c>
    </row>
    <row r="21" spans="1:17" ht="11.25" customHeight="1">
      <c r="A21" s="23"/>
      <c r="B21" s="15"/>
      <c r="C21" s="32"/>
      <c r="D21" s="15"/>
      <c r="E21" s="33"/>
      <c r="F21" s="33"/>
      <c r="G21" s="23"/>
      <c r="H21" s="25"/>
      <c r="I21" s="23"/>
      <c r="J21" s="23"/>
      <c r="K21" s="25"/>
      <c r="L21" s="23"/>
      <c r="M21" s="23"/>
      <c r="N21" s="25"/>
      <c r="O21" s="23"/>
      <c r="P21" s="23"/>
      <c r="Q21" s="25"/>
    </row>
    <row r="22" spans="1:17">
      <c r="B22" t="s">
        <v>20</v>
      </c>
      <c r="N22" t="s">
        <v>157</v>
      </c>
    </row>
    <row r="23" spans="1:17">
      <c r="B23" t="s">
        <v>25</v>
      </c>
      <c r="N23" t="s">
        <v>26</v>
      </c>
    </row>
  </sheetData>
  <sortState ref="A8:Q20">
    <sortCondition ref="A8:A20"/>
  </sortState>
  <mergeCells count="17">
    <mergeCell ref="A1:Q1"/>
    <mergeCell ref="A2:Q2"/>
    <mergeCell ref="A3:Q3"/>
    <mergeCell ref="A4:Q4"/>
    <mergeCell ref="A5:D5"/>
    <mergeCell ref="P5:Q5"/>
    <mergeCell ref="Q6:Q7"/>
    <mergeCell ref="A6:A7"/>
    <mergeCell ref="B6:B7"/>
    <mergeCell ref="C6:C7"/>
    <mergeCell ref="D6:D7"/>
    <mergeCell ref="E6:E7"/>
    <mergeCell ref="F6:F7"/>
    <mergeCell ref="G6:I6"/>
    <mergeCell ref="J6:L6"/>
    <mergeCell ref="M6:O6"/>
    <mergeCell ref="P6:P7"/>
  </mergeCells>
  <pageMargins left="0" right="0" top="0" bottom="0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R27" sqref="R27"/>
    </sheetView>
  </sheetViews>
  <sheetFormatPr defaultRowHeight="15"/>
  <cols>
    <col min="1" max="1" width="4.28515625" customWidth="1"/>
    <col min="2" max="2" width="13.140625" customWidth="1"/>
    <col min="3" max="3" width="4.140625" customWidth="1"/>
    <col min="4" max="4" width="19.140625" customWidth="1"/>
    <col min="5" max="5" width="11.140625" customWidth="1"/>
    <col min="6" max="6" width="10.140625" customWidth="1"/>
    <col min="7" max="15" width="5.5703125" customWidth="1"/>
    <col min="16" max="16" width="2.7109375" customWidth="1"/>
    <col min="17" max="17" width="5.85546875" customWidth="1"/>
    <col min="18" max="18" width="7.28515625" customWidth="1"/>
  </cols>
  <sheetData>
    <row r="1" spans="1:18" ht="18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>
      <c r="A3" s="68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15.75">
      <c r="A4" s="69" t="s">
        <v>22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>
      <c r="A5" s="70" t="s">
        <v>113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15.75">
      <c r="A6" s="65" t="s">
        <v>46</v>
      </c>
      <c r="B6" s="65"/>
      <c r="C6" s="65"/>
      <c r="D6" s="65"/>
      <c r="E6" s="3"/>
      <c r="Q6" s="51" t="s">
        <v>98</v>
      </c>
      <c r="R6" s="51"/>
    </row>
    <row r="7" spans="1:18">
      <c r="A7" s="49" t="s">
        <v>11</v>
      </c>
      <c r="B7" s="47" t="s">
        <v>2</v>
      </c>
      <c r="C7" s="49" t="s">
        <v>3</v>
      </c>
      <c r="D7" s="47" t="s">
        <v>4</v>
      </c>
      <c r="E7" s="47" t="s">
        <v>5</v>
      </c>
      <c r="F7" s="47" t="s">
        <v>6</v>
      </c>
      <c r="G7" s="62" t="s">
        <v>12</v>
      </c>
      <c r="H7" s="62"/>
      <c r="I7" s="62"/>
      <c r="J7" s="62" t="s">
        <v>13</v>
      </c>
      <c r="K7" s="62"/>
      <c r="L7" s="62"/>
      <c r="M7" s="62" t="s">
        <v>14</v>
      </c>
      <c r="N7" s="62"/>
      <c r="O7" s="62"/>
      <c r="P7" s="66" t="s">
        <v>15</v>
      </c>
      <c r="Q7" s="49" t="s">
        <v>16</v>
      </c>
      <c r="R7" s="63" t="s">
        <v>17</v>
      </c>
    </row>
    <row r="8" spans="1:18" ht="40.5" customHeight="1">
      <c r="A8" s="50"/>
      <c r="B8" s="48"/>
      <c r="C8" s="50"/>
      <c r="D8" s="48"/>
      <c r="E8" s="48"/>
      <c r="F8" s="48"/>
      <c r="G8" s="4" t="s">
        <v>18</v>
      </c>
      <c r="H8" s="5" t="s">
        <v>19</v>
      </c>
      <c r="I8" s="6" t="s">
        <v>11</v>
      </c>
      <c r="J8" s="4" t="s">
        <v>18</v>
      </c>
      <c r="K8" s="5" t="s">
        <v>19</v>
      </c>
      <c r="L8" s="6" t="s">
        <v>11</v>
      </c>
      <c r="M8" s="4" t="s">
        <v>18</v>
      </c>
      <c r="N8" s="5" t="s">
        <v>19</v>
      </c>
      <c r="O8" s="6" t="s">
        <v>11</v>
      </c>
      <c r="P8" s="67"/>
      <c r="Q8" s="50"/>
      <c r="R8" s="64"/>
    </row>
    <row r="9" spans="1:18" ht="28.5" customHeight="1">
      <c r="A9" s="2">
        <f>RANK(Q9,Q$9:Q$12,0)</f>
        <v>1</v>
      </c>
      <c r="B9" s="11" t="s">
        <v>109</v>
      </c>
      <c r="C9" s="8">
        <v>2</v>
      </c>
      <c r="D9" s="7" t="s">
        <v>74</v>
      </c>
      <c r="E9" s="14" t="s">
        <v>29</v>
      </c>
      <c r="F9" s="8" t="s">
        <v>9</v>
      </c>
      <c r="G9" s="10">
        <v>189</v>
      </c>
      <c r="H9" s="16">
        <f>G9/2.9</f>
        <v>65.172413793103445</v>
      </c>
      <c r="I9" s="10">
        <f>RANK(G9,G$9:G$12,0)</f>
        <v>1</v>
      </c>
      <c r="J9" s="10">
        <v>187.5</v>
      </c>
      <c r="K9" s="16">
        <f>J9/2.9</f>
        <v>64.65517241379311</v>
      </c>
      <c r="L9" s="10">
        <f>RANK(J9,J$9:J$12,0)</f>
        <v>1</v>
      </c>
      <c r="M9" s="10">
        <v>187</v>
      </c>
      <c r="N9" s="16">
        <f>M9/2.9</f>
        <v>64.482758620689651</v>
      </c>
      <c r="O9" s="10">
        <f>RANK(M9,M$9:M$12,0)</f>
        <v>1</v>
      </c>
      <c r="P9" s="10"/>
      <c r="Q9" s="10">
        <f>G9+J9+M9</f>
        <v>563.5</v>
      </c>
      <c r="R9" s="16">
        <f>Q9/8.7</f>
        <v>64.770114942528735</v>
      </c>
    </row>
    <row r="10" spans="1:18" ht="27.75" customHeight="1">
      <c r="A10" s="2">
        <f>RANK(Q10,Q$9:Q$12,0)</f>
        <v>2</v>
      </c>
      <c r="B10" s="11" t="s">
        <v>101</v>
      </c>
      <c r="C10" s="8" t="s">
        <v>7</v>
      </c>
      <c r="D10" s="7" t="s">
        <v>100</v>
      </c>
      <c r="E10" s="14" t="s">
        <v>99</v>
      </c>
      <c r="F10" s="8" t="s">
        <v>9</v>
      </c>
      <c r="G10" s="10">
        <v>178.5</v>
      </c>
      <c r="H10" s="16">
        <f>G10/2.9</f>
        <v>61.551724137931039</v>
      </c>
      <c r="I10" s="10">
        <f>RANK(G10,G$9:G$12,0)</f>
        <v>2</v>
      </c>
      <c r="J10" s="10">
        <v>174.5</v>
      </c>
      <c r="K10" s="16">
        <f>J10/2.9</f>
        <v>60.172413793103452</v>
      </c>
      <c r="L10" s="10">
        <f>RANK(J10,J$9:J$12,0)</f>
        <v>3</v>
      </c>
      <c r="M10" s="10">
        <v>174</v>
      </c>
      <c r="N10" s="16">
        <f>M10/2.9</f>
        <v>60</v>
      </c>
      <c r="O10" s="10">
        <f>RANK(M10,M$9:M$12,0)</f>
        <v>3</v>
      </c>
      <c r="P10" s="10"/>
      <c r="Q10" s="10">
        <f>G10+J10+M10</f>
        <v>527</v>
      </c>
      <c r="R10" s="16">
        <f>Q10/8.7</f>
        <v>60.574712643678168</v>
      </c>
    </row>
    <row r="11" spans="1:18" ht="27.75" customHeight="1">
      <c r="A11" s="2">
        <v>3</v>
      </c>
      <c r="B11" s="11" t="s">
        <v>106</v>
      </c>
      <c r="C11" s="8" t="s">
        <v>7</v>
      </c>
      <c r="D11" s="7" t="s">
        <v>53</v>
      </c>
      <c r="E11" s="14" t="s">
        <v>105</v>
      </c>
      <c r="F11" s="8" t="s">
        <v>9</v>
      </c>
      <c r="G11" s="10">
        <v>170</v>
      </c>
      <c r="H11" s="16">
        <f>G11/2.9</f>
        <v>58.620689655172413</v>
      </c>
      <c r="I11" s="10">
        <f>RANK(G11,G$9:G$12,0)</f>
        <v>3</v>
      </c>
      <c r="J11" s="10">
        <v>165</v>
      </c>
      <c r="K11" s="16">
        <f>J11/2.9</f>
        <v>56.896551724137936</v>
      </c>
      <c r="L11" s="10">
        <f>RANK(J11,J$9:J$12,0)</f>
        <v>4</v>
      </c>
      <c r="M11" s="10">
        <v>166</v>
      </c>
      <c r="N11" s="16">
        <f>M11/2.9</f>
        <v>57.241379310344833</v>
      </c>
      <c r="O11" s="10">
        <f>RANK(M11,M$9:M$12,0)</f>
        <v>4</v>
      </c>
      <c r="P11" s="10"/>
      <c r="Q11" s="10">
        <f>G11+J11+M11</f>
        <v>501</v>
      </c>
      <c r="R11" s="16">
        <f>Q11/8.7</f>
        <v>57.58620689655173</v>
      </c>
    </row>
    <row r="12" spans="1:18" ht="31.5" customHeight="1">
      <c r="A12" s="2" t="s">
        <v>47</v>
      </c>
      <c r="B12" s="11" t="s">
        <v>107</v>
      </c>
      <c r="C12" s="8" t="s">
        <v>7</v>
      </c>
      <c r="D12" s="7" t="s">
        <v>108</v>
      </c>
      <c r="E12" s="14" t="s">
        <v>29</v>
      </c>
      <c r="F12" s="8" t="s">
        <v>9</v>
      </c>
      <c r="G12" s="10">
        <v>166.5</v>
      </c>
      <c r="H12" s="16">
        <f t="shared" ref="H12" si="0">G12/2.9</f>
        <v>57.413793103448278</v>
      </c>
      <c r="I12" s="10">
        <f t="shared" ref="I12" si="1">RANK(G12,G$9:G$12,0)</f>
        <v>4</v>
      </c>
      <c r="J12" s="10">
        <v>177</v>
      </c>
      <c r="K12" s="16">
        <f t="shared" ref="K12" si="2">J12/2.9</f>
        <v>61.03448275862069</v>
      </c>
      <c r="L12" s="10">
        <f t="shared" ref="L12" si="3">RANK(J12,J$9:J$12,0)</f>
        <v>2</v>
      </c>
      <c r="M12" s="10">
        <v>178</v>
      </c>
      <c r="N12" s="16">
        <f t="shared" ref="N12" si="4">M12/2.9</f>
        <v>61.379310344827587</v>
      </c>
      <c r="O12" s="10">
        <f t="shared" ref="O12" si="5">RANK(M12,M$9:M$12,0)</f>
        <v>2</v>
      </c>
      <c r="P12" s="10"/>
      <c r="Q12" s="10">
        <f t="shared" ref="Q12" si="6">G12+J12+M12</f>
        <v>521.5</v>
      </c>
      <c r="R12" s="16">
        <f t="shared" ref="R12" si="7">Q12/8.7</f>
        <v>59.942528735632187</v>
      </c>
    </row>
    <row r="15" spans="1:18">
      <c r="B15" t="s">
        <v>20</v>
      </c>
      <c r="N15" t="s">
        <v>43</v>
      </c>
    </row>
    <row r="16" spans="1:18">
      <c r="B16" t="s">
        <v>25</v>
      </c>
      <c r="N16" t="s">
        <v>26</v>
      </c>
    </row>
  </sheetData>
  <sortState ref="A9:R11">
    <sortCondition ref="A9:A11"/>
  </sortState>
  <mergeCells count="19">
    <mergeCell ref="Q6:R6"/>
    <mergeCell ref="A6:D6"/>
    <mergeCell ref="A1:R1"/>
    <mergeCell ref="A2:R2"/>
    <mergeCell ref="A3:R3"/>
    <mergeCell ref="A4:R4"/>
    <mergeCell ref="A5:R5"/>
    <mergeCell ref="R7:R8"/>
    <mergeCell ref="A7:A8"/>
    <mergeCell ref="B7:B8"/>
    <mergeCell ref="C7:C8"/>
    <mergeCell ref="D7:D8"/>
    <mergeCell ref="E7:E8"/>
    <mergeCell ref="F7:F8"/>
    <mergeCell ref="G7:I7"/>
    <mergeCell ref="J7:L7"/>
    <mergeCell ref="M7:O7"/>
    <mergeCell ref="P7:P8"/>
    <mergeCell ref="Q7:Q8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I27" sqref="I27"/>
    </sheetView>
  </sheetViews>
  <sheetFormatPr defaultRowHeight="15"/>
  <cols>
    <col min="1" max="1" width="5.5703125" customWidth="1"/>
    <col min="2" max="2" width="15.7109375" customWidth="1"/>
    <col min="3" max="3" width="5.7109375" customWidth="1"/>
    <col min="4" max="4" width="22.7109375" customWidth="1"/>
    <col min="5" max="5" width="13.140625" customWidth="1"/>
    <col min="6" max="6" width="10.7109375" customWidth="1"/>
    <col min="7" max="11" width="7" customWidth="1"/>
    <col min="12" max="12" width="3.140625" customWidth="1"/>
    <col min="13" max="13" width="6" customWidth="1"/>
    <col min="14" max="14" width="11.7109375" customWidth="1"/>
  </cols>
  <sheetData>
    <row r="1" spans="1:14">
      <c r="A1" s="43" t="s">
        <v>127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>
      <c r="A4" s="46" t="s">
        <v>177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.75">
      <c r="A5" s="82" t="s">
        <v>1</v>
      </c>
      <c r="B5" s="82"/>
      <c r="C5" s="82"/>
      <c r="D5" s="1"/>
      <c r="E5" s="51"/>
      <c r="F5" s="51"/>
      <c r="M5" s="51" t="s">
        <v>133</v>
      </c>
      <c r="N5" s="51"/>
    </row>
    <row r="6" spans="1:14">
      <c r="A6" s="49" t="s">
        <v>38</v>
      </c>
      <c r="B6" s="47" t="s">
        <v>2</v>
      </c>
      <c r="C6" s="49" t="s">
        <v>3</v>
      </c>
      <c r="D6" s="47" t="s">
        <v>4</v>
      </c>
      <c r="E6" s="47" t="s">
        <v>5</v>
      </c>
      <c r="F6" s="47" t="s">
        <v>6</v>
      </c>
      <c r="G6" s="74" t="s">
        <v>31</v>
      </c>
      <c r="H6" s="74" t="s">
        <v>32</v>
      </c>
      <c r="I6" s="74" t="s">
        <v>33</v>
      </c>
      <c r="J6" s="76" t="s">
        <v>34</v>
      </c>
      <c r="K6" s="76" t="s">
        <v>35</v>
      </c>
      <c r="L6" s="78" t="s">
        <v>36</v>
      </c>
      <c r="M6" s="80" t="s">
        <v>16</v>
      </c>
      <c r="N6" s="80" t="s">
        <v>37</v>
      </c>
    </row>
    <row r="7" spans="1:14">
      <c r="A7" s="50"/>
      <c r="B7" s="48"/>
      <c r="C7" s="50"/>
      <c r="D7" s="48"/>
      <c r="E7" s="48"/>
      <c r="F7" s="48"/>
      <c r="G7" s="75"/>
      <c r="H7" s="75"/>
      <c r="I7" s="75"/>
      <c r="J7" s="77"/>
      <c r="K7" s="77"/>
      <c r="L7" s="79"/>
      <c r="M7" s="81"/>
      <c r="N7" s="81"/>
    </row>
    <row r="8" spans="1:14" ht="25.5" customHeight="1">
      <c r="A8" s="2" t="s">
        <v>172</v>
      </c>
      <c r="B8" s="29" t="s">
        <v>86</v>
      </c>
      <c r="C8" s="2" t="s">
        <v>30</v>
      </c>
      <c r="D8" s="9" t="s">
        <v>87</v>
      </c>
      <c r="E8" s="2" t="s">
        <v>29</v>
      </c>
      <c r="F8" s="8" t="s">
        <v>9</v>
      </c>
      <c r="G8" s="31">
        <v>7.6</v>
      </c>
      <c r="H8" s="31">
        <v>7.5</v>
      </c>
      <c r="I8" s="31">
        <v>7.3</v>
      </c>
      <c r="J8" s="31">
        <v>7.2</v>
      </c>
      <c r="K8" s="31">
        <v>7.5</v>
      </c>
      <c r="L8" s="8"/>
      <c r="M8" s="8">
        <f t="shared" ref="M8:M15" si="0">SUM(G8,H8,I8,J8,K8)</f>
        <v>37.099999999999994</v>
      </c>
      <c r="N8" s="30">
        <f t="shared" ref="N8:N15" si="1">M8*2</f>
        <v>74.199999999999989</v>
      </c>
    </row>
    <row r="9" spans="1:14" ht="25.5" customHeight="1">
      <c r="A9" s="2">
        <v>1</v>
      </c>
      <c r="B9" s="29" t="s">
        <v>42</v>
      </c>
      <c r="C9" s="2" t="s">
        <v>30</v>
      </c>
      <c r="D9" s="9" t="s">
        <v>92</v>
      </c>
      <c r="E9" s="2" t="s">
        <v>29</v>
      </c>
      <c r="F9" s="8" t="s">
        <v>9</v>
      </c>
      <c r="G9" s="31">
        <v>7.3</v>
      </c>
      <c r="H9" s="31">
        <v>7.5</v>
      </c>
      <c r="I9" s="31">
        <v>7</v>
      </c>
      <c r="J9" s="31">
        <v>7</v>
      </c>
      <c r="K9" s="31">
        <v>7.3</v>
      </c>
      <c r="L9" s="28"/>
      <c r="M9" s="8">
        <f t="shared" si="0"/>
        <v>36.1</v>
      </c>
      <c r="N9" s="30">
        <f t="shared" si="1"/>
        <v>72.2</v>
      </c>
    </row>
    <row r="10" spans="1:14" ht="25.5" customHeight="1">
      <c r="A10" s="2">
        <v>2</v>
      </c>
      <c r="B10" s="29" t="s">
        <v>129</v>
      </c>
      <c r="C10" s="2" t="s">
        <v>7</v>
      </c>
      <c r="D10" s="9" t="s">
        <v>130</v>
      </c>
      <c r="E10" s="2" t="s">
        <v>29</v>
      </c>
      <c r="F10" s="8" t="s">
        <v>9</v>
      </c>
      <c r="G10" s="31">
        <v>6.8</v>
      </c>
      <c r="H10" s="31">
        <v>7.2</v>
      </c>
      <c r="I10" s="31">
        <v>7.3</v>
      </c>
      <c r="J10" s="31">
        <v>7.2</v>
      </c>
      <c r="K10" s="31">
        <v>7</v>
      </c>
      <c r="L10" s="2"/>
      <c r="M10" s="8">
        <f t="shared" si="0"/>
        <v>35.5</v>
      </c>
      <c r="N10" s="30">
        <f t="shared" si="1"/>
        <v>71</v>
      </c>
    </row>
    <row r="11" spans="1:14" ht="25.5" customHeight="1">
      <c r="A11" s="2">
        <v>3</v>
      </c>
      <c r="B11" s="29" t="s">
        <v>131</v>
      </c>
      <c r="C11" s="2" t="s">
        <v>7</v>
      </c>
      <c r="D11" s="9" t="s">
        <v>132</v>
      </c>
      <c r="E11" s="2" t="s">
        <v>29</v>
      </c>
      <c r="F11" s="8" t="s">
        <v>9</v>
      </c>
      <c r="G11" s="31">
        <v>7</v>
      </c>
      <c r="H11" s="31">
        <v>6.3</v>
      </c>
      <c r="I11" s="31">
        <v>7</v>
      </c>
      <c r="J11" s="31">
        <v>7.2</v>
      </c>
      <c r="K11" s="31">
        <v>6.9</v>
      </c>
      <c r="L11" s="28"/>
      <c r="M11" s="8">
        <f t="shared" si="0"/>
        <v>34.4</v>
      </c>
      <c r="N11" s="30">
        <f t="shared" si="1"/>
        <v>68.8</v>
      </c>
    </row>
    <row r="12" spans="1:14" ht="25.5" customHeight="1">
      <c r="A12" s="2">
        <v>4</v>
      </c>
      <c r="B12" s="29" t="s">
        <v>44</v>
      </c>
      <c r="C12" s="2" t="s">
        <v>45</v>
      </c>
      <c r="D12" s="9" t="s">
        <v>83</v>
      </c>
      <c r="E12" s="2" t="s">
        <v>8</v>
      </c>
      <c r="F12" s="8" t="s">
        <v>9</v>
      </c>
      <c r="G12" s="31">
        <v>7</v>
      </c>
      <c r="H12" s="31">
        <v>6.9</v>
      </c>
      <c r="I12" s="31">
        <v>6.8</v>
      </c>
      <c r="J12" s="31">
        <v>6.7</v>
      </c>
      <c r="K12" s="31">
        <v>6.8</v>
      </c>
      <c r="L12" s="28"/>
      <c r="M12" s="8">
        <f t="shared" si="0"/>
        <v>34.199999999999996</v>
      </c>
      <c r="N12" s="30">
        <f t="shared" si="1"/>
        <v>68.399999999999991</v>
      </c>
    </row>
    <row r="13" spans="1:14" ht="25.5" customHeight="1">
      <c r="A13" s="2" t="s">
        <v>172</v>
      </c>
      <c r="B13" s="29" t="s">
        <v>93</v>
      </c>
      <c r="C13" s="2" t="s">
        <v>30</v>
      </c>
      <c r="D13" s="9" t="s">
        <v>94</v>
      </c>
      <c r="E13" s="2" t="s">
        <v>29</v>
      </c>
      <c r="F13" s="8" t="s">
        <v>9</v>
      </c>
      <c r="G13" s="31">
        <v>7.2</v>
      </c>
      <c r="H13" s="31">
        <v>7.5</v>
      </c>
      <c r="I13" s="31">
        <v>6.2</v>
      </c>
      <c r="J13" s="31">
        <v>6.4</v>
      </c>
      <c r="K13" s="31">
        <v>6.8</v>
      </c>
      <c r="L13" s="28"/>
      <c r="M13" s="8">
        <f t="shared" si="0"/>
        <v>34.099999999999994</v>
      </c>
      <c r="N13" s="30">
        <f t="shared" si="1"/>
        <v>68.199999999999989</v>
      </c>
    </row>
    <row r="14" spans="1:14" ht="25.5" customHeight="1">
      <c r="A14" s="2">
        <v>5</v>
      </c>
      <c r="B14" s="29" t="s">
        <v>88</v>
      </c>
      <c r="C14" s="2" t="s">
        <v>7</v>
      </c>
      <c r="D14" s="9" t="s">
        <v>89</v>
      </c>
      <c r="E14" s="2" t="s">
        <v>29</v>
      </c>
      <c r="F14" s="8" t="s">
        <v>9</v>
      </c>
      <c r="G14" s="31">
        <v>7</v>
      </c>
      <c r="H14" s="31">
        <v>6.9</v>
      </c>
      <c r="I14" s="31">
        <v>6.8</v>
      </c>
      <c r="J14" s="31">
        <v>6</v>
      </c>
      <c r="K14" s="31">
        <v>6.5</v>
      </c>
      <c r="L14" s="2"/>
      <c r="M14" s="8">
        <f t="shared" si="0"/>
        <v>33.200000000000003</v>
      </c>
      <c r="N14" s="30">
        <f t="shared" si="1"/>
        <v>66.400000000000006</v>
      </c>
    </row>
    <row r="15" spans="1:14" ht="25.5" customHeight="1">
      <c r="A15" s="2">
        <v>6</v>
      </c>
      <c r="B15" s="29" t="s">
        <v>90</v>
      </c>
      <c r="C15" s="2" t="s">
        <v>7</v>
      </c>
      <c r="D15" s="9" t="s">
        <v>91</v>
      </c>
      <c r="E15" s="2" t="s">
        <v>29</v>
      </c>
      <c r="F15" s="8" t="s">
        <v>9</v>
      </c>
      <c r="G15" s="31">
        <v>6.5</v>
      </c>
      <c r="H15" s="31">
        <v>6.5</v>
      </c>
      <c r="I15" s="31">
        <v>6.7</v>
      </c>
      <c r="J15" s="31">
        <v>6.5</v>
      </c>
      <c r="K15" s="31">
        <v>6.5</v>
      </c>
      <c r="L15" s="28"/>
      <c r="M15" s="8">
        <f t="shared" si="0"/>
        <v>32.700000000000003</v>
      </c>
      <c r="N15" s="30">
        <f t="shared" si="1"/>
        <v>65.400000000000006</v>
      </c>
    </row>
    <row r="16" spans="1:14" ht="25.5" customHeight="1">
      <c r="A16" s="71" t="s">
        <v>110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/>
    </row>
    <row r="17" spans="1:14" ht="25.5" customHeight="1">
      <c r="A17" s="2">
        <v>1</v>
      </c>
      <c r="B17" s="29" t="s">
        <v>84</v>
      </c>
      <c r="C17" s="2">
        <v>1</v>
      </c>
      <c r="D17" s="9" t="s">
        <v>85</v>
      </c>
      <c r="E17" s="2" t="s">
        <v>8</v>
      </c>
      <c r="F17" s="8" t="s">
        <v>9</v>
      </c>
      <c r="G17" s="31">
        <v>6.7</v>
      </c>
      <c r="H17" s="31">
        <v>7.2</v>
      </c>
      <c r="I17" s="31">
        <v>6.8</v>
      </c>
      <c r="J17" s="31">
        <v>6.5</v>
      </c>
      <c r="K17" s="31">
        <v>6.8</v>
      </c>
      <c r="L17" s="28"/>
      <c r="M17" s="8">
        <f>SUM(G17,H17,I17,J17,K17)</f>
        <v>34</v>
      </c>
      <c r="N17" s="30">
        <f>M17*2</f>
        <v>68</v>
      </c>
    </row>
    <row r="18" spans="1:14" ht="24.75">
      <c r="A18" s="2">
        <v>1</v>
      </c>
      <c r="B18" s="29" t="s">
        <v>134</v>
      </c>
      <c r="C18" s="2">
        <v>2</v>
      </c>
      <c r="D18" s="38" t="s">
        <v>168</v>
      </c>
      <c r="E18" s="2" t="s">
        <v>29</v>
      </c>
      <c r="F18" s="8" t="s">
        <v>9</v>
      </c>
      <c r="G18" s="31">
        <v>7.3</v>
      </c>
      <c r="H18" s="31">
        <v>6.9</v>
      </c>
      <c r="I18" s="31">
        <v>7</v>
      </c>
      <c r="J18" s="31">
        <v>5.8</v>
      </c>
      <c r="K18" s="31">
        <v>7</v>
      </c>
      <c r="L18" s="28"/>
      <c r="M18" s="8">
        <f>SUM(G18,H18,I18,J18,K18)</f>
        <v>34</v>
      </c>
      <c r="N18" s="30">
        <f>M18*2</f>
        <v>68</v>
      </c>
    </row>
    <row r="20" spans="1:14">
      <c r="B20" t="s">
        <v>20</v>
      </c>
      <c r="N20" t="s">
        <v>157</v>
      </c>
    </row>
    <row r="21" spans="1:14">
      <c r="B21" t="s">
        <v>25</v>
      </c>
      <c r="N21" t="s">
        <v>26</v>
      </c>
    </row>
    <row r="22" spans="1:14">
      <c r="B22" t="s">
        <v>40</v>
      </c>
      <c r="N22" t="s">
        <v>39</v>
      </c>
    </row>
    <row r="23" spans="1:14">
      <c r="B23" t="s">
        <v>40</v>
      </c>
      <c r="N23" t="s">
        <v>111</v>
      </c>
    </row>
  </sheetData>
  <sortState ref="A8:N14">
    <sortCondition descending="1" ref="N8:N14"/>
  </sortState>
  <mergeCells count="22">
    <mergeCell ref="A1:N1"/>
    <mergeCell ref="A2:N2"/>
    <mergeCell ref="A3:N3"/>
    <mergeCell ref="A4:N4"/>
    <mergeCell ref="A5:C5"/>
    <mergeCell ref="E5:F5"/>
    <mergeCell ref="M5:N5"/>
    <mergeCell ref="A16:N16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  <mergeCell ref="M6:M7"/>
    <mergeCell ref="N6:N7"/>
    <mergeCell ref="G6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Дети ПП</vt:lpstr>
      <vt:lpstr>Дети КП</vt:lpstr>
      <vt:lpstr>Любители - езда 1 (ПП дети)</vt:lpstr>
      <vt:lpstr>Любители - езда 2 (КП дети)</vt:lpstr>
      <vt:lpstr>Молодые лошади 4_5 лет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липатова</cp:lastModifiedBy>
  <cp:lastPrinted>2014-02-14T13:28:47Z</cp:lastPrinted>
  <dcterms:created xsi:type="dcterms:W3CDTF">2011-01-22T22:10:05Z</dcterms:created>
  <dcterms:modified xsi:type="dcterms:W3CDTF">2014-04-01T08:43:46Z</dcterms:modified>
</cp:coreProperties>
</file>