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85" windowWidth="14940" windowHeight="7875" activeTab="4"/>
  </bookViews>
  <sheets>
    <sheet name="МП" sheetId="2" r:id="rId1"/>
    <sheet name="СП1" sheetId="4" r:id="rId2"/>
    <sheet name="СП А" sheetId="7" r:id="rId3"/>
    <sheet name="БП" sheetId="8" r:id="rId4"/>
    <sheet name="Кубок НО" sheetId="9" r:id="rId5"/>
  </sheets>
  <calcPr calcId="125725"/>
</workbook>
</file>

<file path=xl/calcChain.xml><?xml version="1.0" encoding="utf-8"?>
<calcChain xmlns="http://schemas.openxmlformats.org/spreadsheetml/2006/main">
  <c r="Q9" i="8"/>
  <c r="R9" s="1"/>
  <c r="O9"/>
  <c r="N9"/>
  <c r="L9"/>
  <c r="K9"/>
  <c r="I9"/>
  <c r="H9"/>
  <c r="O9" i="7"/>
  <c r="L9"/>
  <c r="I9"/>
  <c r="H10"/>
  <c r="I10"/>
  <c r="K10"/>
  <c r="L10"/>
  <c r="N10"/>
  <c r="O10"/>
  <c r="Q10"/>
  <c r="R10" s="1"/>
  <c r="Q9"/>
  <c r="R9" s="1"/>
  <c r="N9"/>
  <c r="K9"/>
  <c r="H9"/>
  <c r="Q10" i="4" l="1"/>
  <c r="R10" s="1"/>
  <c r="O10"/>
  <c r="N10"/>
  <c r="L10"/>
  <c r="K10"/>
  <c r="I10"/>
  <c r="H10"/>
  <c r="Q12"/>
  <c r="R12" s="1"/>
  <c r="O12"/>
  <c r="N12"/>
  <c r="L12"/>
  <c r="K12"/>
  <c r="I12"/>
  <c r="H12"/>
  <c r="Q11"/>
  <c r="R11" s="1"/>
  <c r="O11"/>
  <c r="N11"/>
  <c r="L11"/>
  <c r="K11"/>
  <c r="I11"/>
  <c r="H11"/>
  <c r="R13"/>
  <c r="Q13"/>
  <c r="O13"/>
  <c r="N13"/>
  <c r="L13"/>
  <c r="K13"/>
  <c r="I13"/>
  <c r="H13"/>
  <c r="R9"/>
  <c r="Q9"/>
  <c r="O9"/>
  <c r="N9"/>
  <c r="L9"/>
  <c r="K9"/>
  <c r="I9"/>
  <c r="H9"/>
  <c r="O15" i="2"/>
  <c r="O17"/>
  <c r="O10"/>
  <c r="O13"/>
  <c r="O12"/>
  <c r="O16"/>
  <c r="O9"/>
  <c r="O14"/>
  <c r="O11"/>
  <c r="L15"/>
  <c r="L17"/>
  <c r="L10"/>
  <c r="L13"/>
  <c r="L12"/>
  <c r="L16"/>
  <c r="L9"/>
  <c r="L14"/>
  <c r="L11"/>
  <c r="I15"/>
  <c r="I17"/>
  <c r="I10"/>
  <c r="I13"/>
  <c r="I12"/>
  <c r="I16"/>
  <c r="I9"/>
  <c r="I14"/>
  <c r="I11"/>
  <c r="H17"/>
  <c r="K17"/>
  <c r="N17"/>
  <c r="Q17"/>
  <c r="R17" s="1"/>
  <c r="H9"/>
  <c r="K9"/>
  <c r="N9"/>
  <c r="Q9"/>
  <c r="R9" s="1"/>
  <c r="H15"/>
  <c r="K15"/>
  <c r="N15"/>
  <c r="Q15"/>
  <c r="R15" s="1"/>
  <c r="H14"/>
  <c r="K14"/>
  <c r="N14"/>
  <c r="Q14"/>
  <c r="R14" s="1"/>
  <c r="H16"/>
  <c r="K16"/>
  <c r="N16"/>
  <c r="Q16"/>
  <c r="R16" s="1"/>
  <c r="H13"/>
  <c r="K13"/>
  <c r="N13"/>
  <c r="Q13"/>
  <c r="R13" s="1"/>
  <c r="H11"/>
  <c r="K11"/>
  <c r="N11"/>
  <c r="Q11"/>
  <c r="R11" s="1"/>
  <c r="H12"/>
  <c r="K12"/>
  <c r="N12"/>
  <c r="Q12"/>
  <c r="R12" s="1"/>
  <c r="Q10"/>
  <c r="R10" s="1"/>
  <c r="N10"/>
  <c r="K10"/>
  <c r="H10"/>
  <c r="A11" i="4" l="1"/>
  <c r="A13"/>
  <c r="A12"/>
  <c r="A9"/>
  <c r="A10"/>
  <c r="A11" i="2"/>
  <c r="A12"/>
  <c r="A15"/>
  <c r="A9"/>
  <c r="A10"/>
  <c r="A14"/>
  <c r="A16"/>
  <c r="A13"/>
  <c r="A17"/>
</calcChain>
</file>

<file path=xl/sharedStrings.xml><?xml version="1.0" encoding="utf-8"?>
<sst xmlns="http://schemas.openxmlformats.org/spreadsheetml/2006/main" count="256" uniqueCount="73">
  <si>
    <t>г.Н.Новгород кск "Пассаж"</t>
  </si>
  <si>
    <t>Звание, разряд</t>
  </si>
  <si>
    <t>Владелец</t>
  </si>
  <si>
    <t>Команда, регион</t>
  </si>
  <si>
    <t>Малый приз. Взрослые</t>
  </si>
  <si>
    <t>кмс</t>
  </si>
  <si>
    <t>мс</t>
  </si>
  <si>
    <t>Ниж.обл.</t>
  </si>
  <si>
    <t>Выездка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</si>
  <si>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</si>
  <si>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</si>
  <si>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</si>
  <si>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</si>
  <si>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</si>
  <si>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</si>
  <si>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</si>
  <si>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Всего баллов</t>
  </si>
  <si>
    <t>Всего %</t>
  </si>
  <si>
    <t>Вып.норм.</t>
  </si>
  <si>
    <t>Баллы</t>
  </si>
  <si>
    <t>%</t>
  </si>
  <si>
    <t>Кол. ошиб.</t>
  </si>
  <si>
    <t>Главный судья</t>
  </si>
  <si>
    <t>Главный секретарь</t>
  </si>
  <si>
    <t>Срений приз № 1. Взрослые</t>
  </si>
  <si>
    <t>Соколова Е.</t>
  </si>
  <si>
    <r>
      <t xml:space="preserve">ШАНДАК        </t>
    </r>
    <r>
      <rPr>
        <sz val="10"/>
        <color indexed="8"/>
        <rFont val="Calibri"/>
        <family val="2"/>
        <charset val="204"/>
      </rPr>
      <t>Наталья, 1985</t>
    </r>
  </si>
  <si>
    <t>СДЮСШОР</t>
  </si>
  <si>
    <r>
      <t xml:space="preserve">БУРМИСТРОВА </t>
    </r>
    <r>
      <rPr>
        <sz val="10"/>
        <color indexed="8"/>
        <rFont val="Calibri"/>
        <family val="2"/>
        <charset val="204"/>
      </rPr>
      <t>Светлана, 1987</t>
    </r>
  </si>
  <si>
    <r>
      <t>СОФИСТ-</t>
    </r>
    <r>
      <rPr>
        <sz val="10"/>
        <color indexed="8"/>
        <rFont val="Calibri"/>
        <family val="2"/>
        <charset val="204"/>
      </rPr>
      <t>06, гнед., жер., Ниж.обл.</t>
    </r>
  </si>
  <si>
    <t>ч/в</t>
  </si>
  <si>
    <r>
      <t xml:space="preserve">КУШИНА </t>
    </r>
    <r>
      <rPr>
        <sz val="10"/>
        <color indexed="8"/>
        <rFont val="Calibri"/>
        <family val="2"/>
        <charset val="204"/>
      </rPr>
      <t>Евгения,1991</t>
    </r>
  </si>
  <si>
    <r>
      <t xml:space="preserve">ГАЛКИНА       </t>
    </r>
    <r>
      <rPr>
        <sz val="10"/>
        <color indexed="8"/>
        <rFont val="Calibri"/>
        <family val="2"/>
        <charset val="204"/>
      </rPr>
      <t>Анна</t>
    </r>
  </si>
  <si>
    <r>
      <t>ЭПОС-</t>
    </r>
    <r>
      <rPr>
        <sz val="10"/>
        <color indexed="8"/>
        <rFont val="Calibri"/>
        <family val="2"/>
        <charset val="204"/>
      </rPr>
      <t>02,рыж., мер.</t>
    </r>
  </si>
  <si>
    <r>
      <t xml:space="preserve">САНДАКОВА   </t>
    </r>
    <r>
      <rPr>
        <sz val="10"/>
        <color indexed="8"/>
        <rFont val="Calibri"/>
        <family val="2"/>
        <charset val="204"/>
      </rPr>
      <t>Анастасия, 1991</t>
    </r>
  </si>
  <si>
    <r>
      <t>ВИЗАНТИЯ-</t>
    </r>
    <r>
      <rPr>
        <sz val="10"/>
        <color indexed="8"/>
        <rFont val="Calibri"/>
        <family val="2"/>
        <charset val="204"/>
      </rPr>
      <t>02, рыж., коб.</t>
    </r>
  </si>
  <si>
    <r>
      <t>ВАЛЬС МЕНДЕЛЬСОНА-</t>
    </r>
    <r>
      <rPr>
        <sz val="10"/>
        <color indexed="8"/>
        <rFont val="Calibri"/>
        <family val="2"/>
        <charset val="204"/>
      </rPr>
      <t>08,ворон., мер., Нижег.обл.</t>
    </r>
  </si>
  <si>
    <r>
      <t xml:space="preserve">ДАНИЛИНА </t>
    </r>
    <r>
      <rPr>
        <sz val="10"/>
        <color indexed="8"/>
        <rFont val="Calibri"/>
        <family val="2"/>
        <charset val="204"/>
      </rPr>
      <t>Юлия,1989</t>
    </r>
  </si>
  <si>
    <r>
      <t>ХОРВАТИЯ-</t>
    </r>
    <r>
      <rPr>
        <sz val="10"/>
        <color indexed="8"/>
        <rFont val="Calibri"/>
        <family val="2"/>
        <charset val="204"/>
      </rPr>
      <t>06, коб., гнед.</t>
    </r>
  </si>
  <si>
    <t>ДЮСШ "Олимп"</t>
  </si>
  <si>
    <r>
      <t xml:space="preserve">ШИЛЬНОВА </t>
    </r>
    <r>
      <rPr>
        <sz val="10"/>
        <color indexed="8"/>
        <rFont val="Calibri"/>
        <family val="2"/>
        <charset val="204"/>
      </rPr>
      <t>Нина,1991</t>
    </r>
  </si>
  <si>
    <r>
      <t>ХРИЗОЛИТ-</t>
    </r>
    <r>
      <rPr>
        <sz val="10"/>
        <color indexed="8"/>
        <rFont val="Calibri"/>
        <family val="2"/>
        <charset val="204"/>
      </rPr>
      <t>04, сер., мер., трак., Нижег. обл.</t>
    </r>
  </si>
  <si>
    <r>
      <t>ВИНДЗОР-</t>
    </r>
    <r>
      <rPr>
        <sz val="10"/>
        <color indexed="8"/>
        <rFont val="Calibri"/>
        <family val="2"/>
        <charset val="204"/>
      </rPr>
      <t>05,сер.,мер.</t>
    </r>
  </si>
  <si>
    <t xml:space="preserve">Большой приз </t>
  </si>
  <si>
    <r>
      <t xml:space="preserve">СТЕПАНОВА   </t>
    </r>
    <r>
      <rPr>
        <sz val="10"/>
        <color indexed="8"/>
        <rFont val="Calibri"/>
        <family val="2"/>
        <charset val="204"/>
      </rPr>
      <t>Екатерина,1989</t>
    </r>
  </si>
  <si>
    <r>
      <t>САН ЛЕДИ-</t>
    </r>
    <r>
      <rPr>
        <sz val="10"/>
        <color indexed="8"/>
        <rFont val="Calibri"/>
        <family val="2"/>
        <charset val="204"/>
      </rPr>
      <t>02,гнед.,коб.</t>
    </r>
  </si>
  <si>
    <r>
      <t xml:space="preserve">АРТАМОНОВА     </t>
    </r>
    <r>
      <rPr>
        <sz val="10"/>
        <color indexed="8"/>
        <rFont val="Calibri"/>
        <family val="2"/>
        <charset val="204"/>
      </rPr>
      <t>Елена,1991</t>
    </r>
  </si>
  <si>
    <r>
      <t>ВОЕВОДА-</t>
    </r>
    <r>
      <rPr>
        <sz val="10"/>
        <color indexed="8"/>
        <rFont val="Calibri"/>
        <family val="2"/>
        <charset val="204"/>
      </rPr>
      <t>01,гнед.,мер.</t>
    </r>
  </si>
  <si>
    <t>Срений приз А</t>
  </si>
  <si>
    <t>САНДАКОВА Анастасия,1992</t>
  </si>
  <si>
    <t>МУЛЕН РУЖ-03</t>
  </si>
  <si>
    <t>Русинова.В.П</t>
  </si>
  <si>
    <t>ХРИЗОЛИТ</t>
  </si>
  <si>
    <t>ШАНДАК Наталья,1985</t>
  </si>
  <si>
    <t>МУЛЕН РУЖ-08</t>
  </si>
  <si>
    <t>ВИЗАНТИЯ-02</t>
  </si>
  <si>
    <t>ТОТЭМ-04</t>
  </si>
  <si>
    <t>24.03.14г.</t>
  </si>
  <si>
    <t>Кубок Нижегородской области</t>
  </si>
  <si>
    <t>26.03.14г.</t>
  </si>
  <si>
    <t>СДЮСШОР ч/в</t>
  </si>
  <si>
    <r>
      <t>Судьи:Н</t>
    </r>
    <r>
      <rPr>
        <sz val="11"/>
        <color indexed="8"/>
        <rFont val="Verdana"/>
        <family val="2"/>
        <charset val="204"/>
      </rPr>
      <t xml:space="preserve">-Cоколова О.,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Русинова Е., 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-Ирсецкая Е.</t>
    </r>
  </si>
  <si>
    <t>Русинова Е.</t>
  </si>
  <si>
    <r>
      <t xml:space="preserve">ЗУЕВА </t>
    </r>
    <r>
      <rPr>
        <sz val="10"/>
        <color indexed="8"/>
        <rFont val="Calibri"/>
        <family val="2"/>
        <charset val="204"/>
      </rPr>
      <t>Людмила,1974</t>
    </r>
  </si>
  <si>
    <r>
      <rPr>
        <b/>
        <sz val="10"/>
        <color indexed="8"/>
        <rFont val="Calibri"/>
        <family val="2"/>
        <charset val="204"/>
      </rPr>
      <t>ШИЛЬНОВА</t>
    </r>
    <r>
      <rPr>
        <sz val="10"/>
        <color indexed="8"/>
        <rFont val="Calibri"/>
        <family val="2"/>
        <charset val="204"/>
      </rPr>
      <t xml:space="preserve"> Нина,1991</t>
    </r>
  </si>
  <si>
    <r>
      <t>Судьи:Н</t>
    </r>
    <r>
      <rPr>
        <sz val="11"/>
        <color indexed="8"/>
        <rFont val="Verdana"/>
        <family val="2"/>
        <charset val="204"/>
      </rPr>
      <t xml:space="preserve">-Русинова Е. О.,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Соколова О. Е., </t>
    </r>
    <r>
      <rPr>
        <b/>
        <sz val="11"/>
        <color indexed="8"/>
        <rFont val="Verdana"/>
        <family val="2"/>
        <charset val="204"/>
      </rPr>
      <t>М-</t>
    </r>
    <r>
      <rPr>
        <sz val="11"/>
        <color indexed="8"/>
        <rFont val="Verdana"/>
        <family val="2"/>
        <charset val="204"/>
      </rPr>
      <t>Ирсецкая Е.</t>
    </r>
  </si>
  <si>
    <r>
      <t>Судьи:Н</t>
    </r>
    <r>
      <rPr>
        <sz val="11"/>
        <color indexed="8"/>
        <rFont val="Verdana"/>
        <family val="2"/>
        <charset val="204"/>
      </rPr>
      <t xml:space="preserve">-Соколова О., </t>
    </r>
    <r>
      <rPr>
        <b/>
        <sz val="11"/>
        <color indexed="8"/>
        <rFont val="Verdana"/>
        <family val="2"/>
        <charset val="204"/>
      </rPr>
      <t>С-</t>
    </r>
    <r>
      <rPr>
        <sz val="11"/>
        <color indexed="8"/>
        <rFont val="Verdana"/>
        <family val="2"/>
        <charset val="204"/>
      </rPr>
      <t xml:space="preserve">Ирсецкая Е., </t>
    </r>
    <r>
      <rPr>
        <b/>
        <sz val="11"/>
        <color indexed="8"/>
        <rFont val="Verdana"/>
        <family val="2"/>
        <charset val="204"/>
      </rPr>
      <t>М</t>
    </r>
    <r>
      <rPr>
        <sz val="11"/>
        <color indexed="8"/>
        <rFont val="Verdana"/>
        <family val="2"/>
        <charset val="204"/>
      </rPr>
      <t>-Русинова Е.</t>
    </r>
  </si>
  <si>
    <t>24 - 28 марта 2014 г.</t>
  </si>
  <si>
    <t>Всего сумма мест</t>
  </si>
  <si>
    <t>Всего сумма %</t>
  </si>
  <si>
    <t>Нижегородская область</t>
  </si>
  <si>
    <t>ГБОУДОД НОСДЮСШОР</t>
  </si>
  <si>
    <t xml:space="preserve">Абсолютный Чемпионат. Взрослые всадники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</si>
</sst>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4">
    <font>
      <sz val="11"/>
      <color theme="1"/>
      <name val="Calibri"/>
      <family val="2"/>
      <charset val="204"/>
      <scheme val="minor"/>
    </font>
    <font>
      <b/>
      <sz val="11"/>
      <name val="Verdana"/>
      <family val="2"/>
      <charset val="204"/>
    </font>
    <font>
      <b/>
      <sz val="12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  <charset val="204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b/>
      <sz val="14"/>
      <color indexed="8"/>
      <name val="Verdana"/>
      <family val="2"/>
      <charset val="204"/>
    </font>
    <font>
      <sz val="10"/>
      <name val="Verdana"/>
      <family val="2"/>
      <charset val="204"/>
    </font>
    <font>
      <b/>
      <sz val="12"/>
      <color indexed="8"/>
      <name val="Calibri"/>
      <family val="2"/>
      <charset val="204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sz val="8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0"/>
      <name val="Verdana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91">
    <xf numFmtId="0" fontId="0" fillId="0" borderId="0" xfId="0"/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3" fillId="0" borderId="0" xfId="0" applyFont="1"/>
    <xf numFmtId="0" fontId="14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1" fontId="13" fillId="2" borderId="4" xfId="1" applyNumberFormat="1" applyFont="1" applyFill="1" applyBorder="1" applyAlignment="1" applyProtection="1">
      <alignment horizontal="center" vertical="center" textRotation="90" wrapText="1"/>
      <protection locked="0"/>
    </xf>
    <xf numFmtId="164" fontId="13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4" xfId="1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wrapText="1"/>
    </xf>
    <xf numFmtId="0" fontId="7" fillId="0" borderId="3" xfId="0" applyFont="1" applyBorder="1" applyAlignment="1"/>
    <xf numFmtId="0" fontId="8" fillId="0" borderId="0" xfId="0" applyFont="1"/>
    <xf numFmtId="164" fontId="15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165" fontId="14" fillId="0" borderId="2" xfId="0" applyNumberFormat="1" applyFont="1" applyBorder="1" applyAlignment="1">
      <alignment horizontal="center" vertical="center"/>
    </xf>
    <xf numFmtId="0" fontId="14" fillId="0" borderId="2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64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" fontId="1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2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4" xfId="2" applyFont="1" applyFill="1" applyBorder="1" applyAlignment="1" applyProtection="1">
      <alignment horizontal="center" textRotation="90"/>
      <protection locked="0"/>
    </xf>
    <xf numFmtId="0" fontId="6" fillId="2" borderId="6" xfId="2" applyFont="1" applyFill="1" applyBorder="1" applyAlignment="1" applyProtection="1">
      <alignment horizontal="center" textRotation="90"/>
      <protection locked="0"/>
    </xf>
    <xf numFmtId="0" fontId="3" fillId="0" borderId="0" xfId="0" applyFont="1" applyAlignment="1">
      <alignment horizontal="center"/>
    </xf>
    <xf numFmtId="0" fontId="12" fillId="2" borderId="4" xfId="2" applyFont="1" applyFill="1" applyBorder="1" applyAlignment="1" applyProtection="1">
      <alignment horizontal="center" vertical="center" textRotation="90" wrapText="1"/>
      <protection locked="0"/>
    </xf>
    <xf numFmtId="0" fontId="12" fillId="2" borderId="5" xfId="2" applyFont="1" applyFill="1" applyBorder="1" applyAlignment="1" applyProtection="1">
      <alignment horizontal="center" vertical="center" textRotation="90" wrapText="1"/>
      <protection locked="0"/>
    </xf>
    <xf numFmtId="164" fontId="12" fillId="2" borderId="4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4" xfId="2" applyFont="1" applyFill="1" applyBorder="1" applyAlignment="1" applyProtection="1">
      <alignment horizontal="center" textRotation="90"/>
      <protection locked="0"/>
    </xf>
    <xf numFmtId="0" fontId="12" fillId="2" borderId="6" xfId="2" applyFont="1" applyFill="1" applyBorder="1" applyAlignment="1" applyProtection="1">
      <alignment horizontal="center" textRotation="90"/>
      <protection locked="0"/>
    </xf>
    <xf numFmtId="0" fontId="11" fillId="0" borderId="3" xfId="0" applyFont="1" applyBorder="1" applyAlignment="1">
      <alignment horizontal="center"/>
    </xf>
    <xf numFmtId="0" fontId="16" fillId="2" borderId="1" xfId="1" applyFont="1" applyFill="1" applyBorder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 wrapText="1"/>
      <protection locked="0"/>
    </xf>
    <xf numFmtId="0" fontId="12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4" xfId="2" applyFont="1" applyFill="1" applyBorder="1" applyAlignment="1" applyProtection="1">
      <alignment horizontal="center" vertical="center" textRotation="90" wrapText="1"/>
      <protection locked="0"/>
    </xf>
    <xf numFmtId="0" fontId="6" fillId="2" borderId="5" xfId="2" applyFont="1" applyFill="1" applyBorder="1" applyAlignment="1" applyProtection="1">
      <alignment horizontal="center" vertical="center" textRotation="90" wrapText="1"/>
      <protection locked="0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7" fillId="0" borderId="0" xfId="0" applyFont="1" applyBorder="1" applyAlignment="1"/>
    <xf numFmtId="0" fontId="11" fillId="0" borderId="0" xfId="0" applyFont="1" applyBorder="1" applyAlignment="1"/>
    <xf numFmtId="0" fontId="12" fillId="2" borderId="7" xfId="2" applyFont="1" applyFill="1" applyBorder="1" applyAlignment="1" applyProtection="1">
      <alignment horizontal="center" vertical="center" textRotation="90" wrapText="1"/>
      <protection locked="0"/>
    </xf>
    <xf numFmtId="0" fontId="12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8" xfId="2" applyFont="1" applyFill="1" applyBorder="1" applyAlignment="1" applyProtection="1">
      <alignment horizontal="center" vertical="center" textRotation="90" wrapText="1"/>
      <protection locked="0"/>
    </xf>
    <xf numFmtId="0" fontId="12" fillId="2" borderId="9" xfId="2" applyFont="1" applyFill="1" applyBorder="1" applyAlignment="1" applyProtection="1">
      <alignment horizontal="center" vertical="center" wrapText="1"/>
      <protection locked="0"/>
    </xf>
    <xf numFmtId="0" fontId="12" fillId="2" borderId="8" xfId="2" applyFont="1" applyFill="1" applyBorder="1" applyAlignment="1" applyProtection="1">
      <alignment horizontal="center" vertical="center" wrapText="1"/>
      <protection locked="0"/>
    </xf>
    <xf numFmtId="0" fontId="12" fillId="2" borderId="10" xfId="2" applyFont="1" applyFill="1" applyBorder="1" applyAlignment="1" applyProtection="1">
      <alignment horizontal="center" vertical="center" wrapText="1"/>
      <protection locked="0"/>
    </xf>
    <xf numFmtId="164" fontId="12" fillId="2" borderId="9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8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11" xfId="2" applyFont="1" applyFill="1" applyBorder="1" applyAlignment="1" applyProtection="1">
      <alignment horizontal="center" vertical="center" textRotation="90" wrapText="1"/>
      <protection locked="0"/>
    </xf>
    <xf numFmtId="0" fontId="12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textRotation="90" wrapText="1"/>
      <protection locked="0"/>
    </xf>
    <xf numFmtId="0" fontId="12" fillId="2" borderId="13" xfId="2" applyFont="1" applyFill="1" applyBorder="1" applyAlignment="1" applyProtection="1">
      <alignment horizontal="center" vertical="center" wrapText="1"/>
      <protection locked="0"/>
    </xf>
    <xf numFmtId="0" fontId="12" fillId="2" borderId="12" xfId="2" applyFont="1" applyFill="1" applyBorder="1" applyAlignment="1" applyProtection="1">
      <alignment horizontal="center" vertical="center" wrapText="1"/>
      <protection locked="0"/>
    </xf>
    <xf numFmtId="0" fontId="12" fillId="2" borderId="14" xfId="2" applyFont="1" applyFill="1" applyBorder="1" applyAlignment="1" applyProtection="1">
      <alignment horizontal="center" vertical="center" wrapText="1"/>
      <protection locked="0"/>
    </xf>
    <xf numFmtId="164" fontId="12" fillId="2" borderId="13" xfId="2" applyNumberFormat="1" applyFont="1" applyFill="1" applyBorder="1" applyAlignment="1" applyProtection="1">
      <alignment horizontal="center" vertical="center" wrapText="1"/>
      <protection locked="0"/>
    </xf>
    <xf numFmtId="164" fontId="12" fillId="2" borderId="1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18" fillId="0" borderId="18" xfId="0" applyFont="1" applyBorder="1" applyAlignment="1">
      <alignment wrapText="1"/>
    </xf>
    <xf numFmtId="0" fontId="22" fillId="0" borderId="19" xfId="0" applyFont="1" applyBorder="1" applyAlignment="1">
      <alignment horizontal="center" vertical="center" wrapText="1"/>
    </xf>
    <xf numFmtId="1" fontId="18" fillId="0" borderId="20" xfId="0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1" fontId="18" fillId="0" borderId="18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" fontId="18" fillId="0" borderId="24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7" fillId="0" borderId="1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8" fillId="0" borderId="24" xfId="0" applyFont="1" applyBorder="1" applyAlignment="1">
      <alignment wrapText="1"/>
    </xf>
    <xf numFmtId="0" fontId="17" fillId="0" borderId="17" xfId="0" applyFont="1" applyBorder="1" applyAlignment="1">
      <alignment horizontal="center" vertical="center" wrapText="1"/>
    </xf>
  </cellXfs>
  <cellStyles count="3">
    <cellStyle name="Обычный" xfId="0" builtinId="0"/>
    <cellStyle name="Обычный_Измайлово-2003" xfId="1"/>
    <cellStyle name="Обычный_Лист Microsoft Excel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23"/>
  <sheetViews>
    <sheetView topLeftCell="A4" workbookViewId="0">
      <selection activeCell="B13" sqref="B13:D13"/>
    </sheetView>
  </sheetViews>
  <sheetFormatPr defaultRowHeight="15"/>
  <cols>
    <col min="1" max="1" width="3.85546875" customWidth="1"/>
    <col min="2" max="2" width="15" customWidth="1"/>
    <col min="3" max="3" width="4.140625" customWidth="1"/>
    <col min="4" max="4" width="33.140625" customWidth="1"/>
    <col min="5" max="5" width="13.5703125" customWidth="1"/>
    <col min="6" max="6" width="11.5703125" customWidth="1"/>
    <col min="7" max="7" width="6" customWidth="1"/>
    <col min="8" max="8" width="5.5703125" customWidth="1"/>
    <col min="9" max="9" width="2.85546875" customWidth="1"/>
    <col min="10" max="10" width="4.7109375" customWidth="1"/>
    <col min="11" max="11" width="5.7109375" customWidth="1"/>
    <col min="12" max="12" width="3" customWidth="1"/>
    <col min="13" max="13" width="5.140625" customWidth="1"/>
    <col min="14" max="14" width="5.42578125" customWidth="1"/>
    <col min="15" max="15" width="3.140625" customWidth="1"/>
    <col min="16" max="16" width="2.5703125" customWidth="1"/>
    <col min="17" max="17" width="3.85546875" customWidth="1"/>
    <col min="18" max="18" width="5.7109375" customWidth="1"/>
    <col min="19" max="19" width="2.85546875" customWidth="1"/>
  </cols>
  <sheetData>
    <row r="1" spans="1:19" ht="18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>
      <c r="A5" s="37" t="s">
        <v>61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.75">
      <c r="A6" s="10" t="s">
        <v>0</v>
      </c>
      <c r="B6" s="10"/>
      <c r="C6" s="11"/>
      <c r="D6" s="1"/>
      <c r="E6" s="3"/>
      <c r="O6" s="44" t="s">
        <v>57</v>
      </c>
      <c r="P6" s="44"/>
      <c r="Q6" s="44"/>
      <c r="R6" s="44"/>
      <c r="S6" s="44"/>
    </row>
    <row r="7" spans="1:19" ht="15" customHeight="1">
      <c r="A7" s="38" t="s">
        <v>10</v>
      </c>
      <c r="B7" s="46" t="s">
        <v>11</v>
      </c>
      <c r="C7" s="48" t="s">
        <v>1</v>
      </c>
      <c r="D7" s="46" t="s">
        <v>12</v>
      </c>
      <c r="E7" s="46" t="s">
        <v>2</v>
      </c>
      <c r="F7" s="46" t="s">
        <v>3</v>
      </c>
      <c r="G7" s="45" t="s">
        <v>13</v>
      </c>
      <c r="H7" s="45"/>
      <c r="I7" s="45"/>
      <c r="J7" s="45" t="s">
        <v>14</v>
      </c>
      <c r="K7" s="45"/>
      <c r="L7" s="45"/>
      <c r="M7" s="45" t="s">
        <v>15</v>
      </c>
      <c r="N7" s="45"/>
      <c r="O7" s="45"/>
      <c r="P7" s="35" t="s">
        <v>21</v>
      </c>
      <c r="Q7" s="38" t="s">
        <v>16</v>
      </c>
      <c r="R7" s="40" t="s">
        <v>17</v>
      </c>
      <c r="S7" s="42" t="s">
        <v>18</v>
      </c>
    </row>
    <row r="8" spans="1:19" ht="44.25" customHeight="1">
      <c r="A8" s="39"/>
      <c r="B8" s="47"/>
      <c r="C8" s="49"/>
      <c r="D8" s="47"/>
      <c r="E8" s="47"/>
      <c r="F8" s="47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36"/>
      <c r="Q8" s="39"/>
      <c r="R8" s="41"/>
      <c r="S8" s="43"/>
    </row>
    <row r="9" spans="1:19" ht="26.25" customHeight="1">
      <c r="A9" s="4">
        <f t="shared" ref="A9:A17" si="0">RANK(Q9,Q$9:Q$17,0)</f>
        <v>1</v>
      </c>
      <c r="B9" s="14" t="s">
        <v>31</v>
      </c>
      <c r="C9" s="13" t="s">
        <v>5</v>
      </c>
      <c r="D9" s="14" t="s">
        <v>42</v>
      </c>
      <c r="E9" s="15" t="s">
        <v>27</v>
      </c>
      <c r="F9" s="15" t="s">
        <v>7</v>
      </c>
      <c r="G9" s="23">
        <v>250</v>
      </c>
      <c r="H9" s="12">
        <f t="shared" ref="H9:H17" si="1">G9/3.8</f>
        <v>65.789473684210535</v>
      </c>
      <c r="I9" s="4">
        <f t="shared" ref="I9:I17" si="2">RANK(G9,G$9:G$17,0)</f>
        <v>1</v>
      </c>
      <c r="J9" s="23">
        <v>250.5</v>
      </c>
      <c r="K9" s="12">
        <f t="shared" ref="K9:K17" si="3">J9/3.8</f>
        <v>65.921052631578945</v>
      </c>
      <c r="L9" s="4">
        <f t="shared" ref="L9:L17" si="4">RANK(J9,J$9:J$17,0)</f>
        <v>1</v>
      </c>
      <c r="M9" s="4">
        <v>253.5</v>
      </c>
      <c r="N9" s="12">
        <f t="shared" ref="N9:N17" si="5">M9/3.8</f>
        <v>66.71052631578948</v>
      </c>
      <c r="O9" s="4">
        <f t="shared" ref="O9:O17" si="6">RANK(M9,M$9:M$17,0)</f>
        <v>1</v>
      </c>
      <c r="P9" s="4"/>
      <c r="Q9" s="4">
        <f t="shared" ref="Q9:Q17" si="7">G9+J9+M9</f>
        <v>754</v>
      </c>
      <c r="R9" s="12">
        <f t="shared" ref="R9:R17" si="8">Q9/11.4</f>
        <v>66.140350877192986</v>
      </c>
      <c r="S9" s="4" t="s">
        <v>5</v>
      </c>
    </row>
    <row r="10" spans="1:19" ht="26.25" customHeight="1">
      <c r="A10" s="4">
        <f t="shared" si="0"/>
        <v>2</v>
      </c>
      <c r="B10" s="14" t="s">
        <v>37</v>
      </c>
      <c r="C10" s="13" t="s">
        <v>5</v>
      </c>
      <c r="D10" s="14" t="s">
        <v>38</v>
      </c>
      <c r="E10" s="15" t="s">
        <v>39</v>
      </c>
      <c r="F10" s="15" t="s">
        <v>7</v>
      </c>
      <c r="G10" s="23">
        <v>248</v>
      </c>
      <c r="H10" s="12">
        <f t="shared" si="1"/>
        <v>65.26315789473685</v>
      </c>
      <c r="I10" s="4">
        <f t="shared" si="2"/>
        <v>2</v>
      </c>
      <c r="J10" s="23">
        <v>248</v>
      </c>
      <c r="K10" s="12">
        <f t="shared" si="3"/>
        <v>65.26315789473685</v>
      </c>
      <c r="L10" s="4">
        <f t="shared" si="4"/>
        <v>2</v>
      </c>
      <c r="M10" s="4">
        <v>250.5</v>
      </c>
      <c r="N10" s="12">
        <f t="shared" si="5"/>
        <v>65.921052631578945</v>
      </c>
      <c r="O10" s="4">
        <f t="shared" si="6"/>
        <v>2</v>
      </c>
      <c r="P10" s="4"/>
      <c r="Q10" s="4">
        <f t="shared" si="7"/>
        <v>746.5</v>
      </c>
      <c r="R10" s="12">
        <f t="shared" si="8"/>
        <v>65.482456140350877</v>
      </c>
      <c r="S10" s="4" t="s">
        <v>5</v>
      </c>
    </row>
    <row r="11" spans="1:19" ht="26.25" customHeight="1">
      <c r="A11" s="4">
        <f t="shared" si="0"/>
        <v>3</v>
      </c>
      <c r="B11" s="14" t="s">
        <v>40</v>
      </c>
      <c r="C11" s="13" t="s">
        <v>5</v>
      </c>
      <c r="D11" s="14" t="s">
        <v>41</v>
      </c>
      <c r="E11" s="15" t="s">
        <v>60</v>
      </c>
      <c r="F11" s="15" t="s">
        <v>7</v>
      </c>
      <c r="G11" s="23">
        <v>248</v>
      </c>
      <c r="H11" s="12">
        <f t="shared" si="1"/>
        <v>65.26315789473685</v>
      </c>
      <c r="I11" s="4">
        <f t="shared" si="2"/>
        <v>2</v>
      </c>
      <c r="J11" s="23">
        <v>245.5</v>
      </c>
      <c r="K11" s="12">
        <f t="shared" si="3"/>
        <v>64.60526315789474</v>
      </c>
      <c r="L11" s="4">
        <f t="shared" si="4"/>
        <v>3</v>
      </c>
      <c r="M11" s="4">
        <v>245</v>
      </c>
      <c r="N11" s="12">
        <f t="shared" si="5"/>
        <v>64.473684210526315</v>
      </c>
      <c r="O11" s="4">
        <f t="shared" si="6"/>
        <v>3</v>
      </c>
      <c r="P11" s="4"/>
      <c r="Q11" s="4">
        <f t="shared" si="7"/>
        <v>738.5</v>
      </c>
      <c r="R11" s="12">
        <f t="shared" si="8"/>
        <v>64.780701754385959</v>
      </c>
      <c r="S11" s="4" t="s">
        <v>5</v>
      </c>
    </row>
    <row r="12" spans="1:19" ht="26.25" customHeight="1">
      <c r="A12" s="4">
        <f t="shared" si="0"/>
        <v>4</v>
      </c>
      <c r="B12" s="14" t="s">
        <v>34</v>
      </c>
      <c r="C12" s="13">
        <v>1</v>
      </c>
      <c r="D12" s="14" t="s">
        <v>35</v>
      </c>
      <c r="E12" s="15" t="s">
        <v>27</v>
      </c>
      <c r="F12" s="15" t="s">
        <v>7</v>
      </c>
      <c r="G12" s="4">
        <v>234</v>
      </c>
      <c r="H12" s="12">
        <f t="shared" si="1"/>
        <v>61.578947368421055</v>
      </c>
      <c r="I12" s="4">
        <f t="shared" si="2"/>
        <v>6</v>
      </c>
      <c r="J12" s="4">
        <v>235</v>
      </c>
      <c r="K12" s="12">
        <f t="shared" si="3"/>
        <v>61.842105263157897</v>
      </c>
      <c r="L12" s="4">
        <f t="shared" si="4"/>
        <v>4</v>
      </c>
      <c r="M12" s="23">
        <v>236</v>
      </c>
      <c r="N12" s="12">
        <f t="shared" si="5"/>
        <v>62.10526315789474</v>
      </c>
      <c r="O12" s="4">
        <f t="shared" si="6"/>
        <v>4</v>
      </c>
      <c r="P12" s="4"/>
      <c r="Q12" s="4">
        <f t="shared" si="7"/>
        <v>705</v>
      </c>
      <c r="R12" s="12">
        <f t="shared" si="8"/>
        <v>61.84210526315789</v>
      </c>
      <c r="S12" s="4">
        <v>1</v>
      </c>
    </row>
    <row r="13" spans="1:19" ht="26.25" customHeight="1">
      <c r="A13" s="4">
        <f t="shared" si="0"/>
        <v>5</v>
      </c>
      <c r="B13" s="14" t="s">
        <v>28</v>
      </c>
      <c r="C13" s="13" t="s">
        <v>5</v>
      </c>
      <c r="D13" s="14" t="s">
        <v>29</v>
      </c>
      <c r="E13" s="16" t="s">
        <v>27</v>
      </c>
      <c r="F13" s="15" t="s">
        <v>7</v>
      </c>
      <c r="G13" s="4">
        <v>245.5</v>
      </c>
      <c r="H13" s="12">
        <f t="shared" si="1"/>
        <v>64.60526315789474</v>
      </c>
      <c r="I13" s="4">
        <f t="shared" si="2"/>
        <v>4</v>
      </c>
      <c r="J13" s="23">
        <v>230.5</v>
      </c>
      <c r="K13" s="12">
        <f t="shared" si="3"/>
        <v>60.65789473684211</v>
      </c>
      <c r="L13" s="4">
        <f t="shared" si="4"/>
        <v>6</v>
      </c>
      <c r="M13" s="4">
        <v>228.5</v>
      </c>
      <c r="N13" s="12">
        <f t="shared" si="5"/>
        <v>60.131578947368425</v>
      </c>
      <c r="O13" s="4">
        <f t="shared" si="6"/>
        <v>8</v>
      </c>
      <c r="P13" s="4"/>
      <c r="Q13" s="4">
        <f t="shared" si="7"/>
        <v>704.5</v>
      </c>
      <c r="R13" s="12">
        <f t="shared" si="8"/>
        <v>61.798245614035089</v>
      </c>
      <c r="S13" s="4">
        <v>1</v>
      </c>
    </row>
    <row r="14" spans="1:19" ht="26.25" customHeight="1">
      <c r="A14" s="4">
        <f t="shared" si="0"/>
        <v>6</v>
      </c>
      <c r="B14" s="14" t="s">
        <v>26</v>
      </c>
      <c r="C14" s="13" t="s">
        <v>6</v>
      </c>
      <c r="D14" s="14" t="s">
        <v>36</v>
      </c>
      <c r="E14" s="15" t="s">
        <v>27</v>
      </c>
      <c r="F14" s="15" t="s">
        <v>7</v>
      </c>
      <c r="G14" s="23">
        <v>234</v>
      </c>
      <c r="H14" s="12">
        <f t="shared" si="1"/>
        <v>61.578947368421055</v>
      </c>
      <c r="I14" s="4">
        <f t="shared" si="2"/>
        <v>6</v>
      </c>
      <c r="J14" s="4">
        <v>235</v>
      </c>
      <c r="K14" s="12">
        <f t="shared" si="3"/>
        <v>61.842105263157897</v>
      </c>
      <c r="L14" s="4">
        <f t="shared" si="4"/>
        <v>4</v>
      </c>
      <c r="M14" s="4">
        <v>230.5</v>
      </c>
      <c r="N14" s="12">
        <f t="shared" si="5"/>
        <v>60.65789473684211</v>
      </c>
      <c r="O14" s="4">
        <f t="shared" si="6"/>
        <v>7</v>
      </c>
      <c r="P14" s="4"/>
      <c r="Q14" s="4">
        <f t="shared" si="7"/>
        <v>699.5</v>
      </c>
      <c r="R14" s="12">
        <f t="shared" si="8"/>
        <v>61.359649122807014</v>
      </c>
      <c r="S14" s="4">
        <v>1</v>
      </c>
    </row>
    <row r="15" spans="1:19" ht="26.25" customHeight="1">
      <c r="A15" s="4">
        <f t="shared" si="0"/>
        <v>7</v>
      </c>
      <c r="B15" s="14" t="s">
        <v>26</v>
      </c>
      <c r="C15" s="13" t="s">
        <v>6</v>
      </c>
      <c r="D15" s="14" t="s">
        <v>50</v>
      </c>
      <c r="E15" s="15" t="s">
        <v>30</v>
      </c>
      <c r="F15" s="15" t="s">
        <v>7</v>
      </c>
      <c r="G15" s="24">
        <v>237.5</v>
      </c>
      <c r="H15" s="12">
        <f t="shared" si="1"/>
        <v>62.5</v>
      </c>
      <c r="I15" s="4">
        <f t="shared" si="2"/>
        <v>5</v>
      </c>
      <c r="J15" s="23">
        <v>226</v>
      </c>
      <c r="K15" s="12">
        <f t="shared" si="3"/>
        <v>59.473684210526315</v>
      </c>
      <c r="L15" s="4">
        <f t="shared" si="4"/>
        <v>8</v>
      </c>
      <c r="M15" s="4">
        <v>232.5</v>
      </c>
      <c r="N15" s="12">
        <f t="shared" si="5"/>
        <v>61.184210526315795</v>
      </c>
      <c r="O15" s="4">
        <f t="shared" si="6"/>
        <v>5</v>
      </c>
      <c r="P15" s="4"/>
      <c r="Q15" s="4">
        <f t="shared" si="7"/>
        <v>696</v>
      </c>
      <c r="R15" s="12">
        <f t="shared" si="8"/>
        <v>61.05263157894737</v>
      </c>
      <c r="S15" s="4">
        <v>1</v>
      </c>
    </row>
    <row r="16" spans="1:19" ht="26.25" customHeight="1">
      <c r="A16" s="4">
        <f t="shared" si="0"/>
        <v>8</v>
      </c>
      <c r="B16" s="14" t="s">
        <v>32</v>
      </c>
      <c r="C16" s="13"/>
      <c r="D16" s="14" t="s">
        <v>33</v>
      </c>
      <c r="E16" s="15" t="s">
        <v>30</v>
      </c>
      <c r="F16" s="15" t="s">
        <v>7</v>
      </c>
      <c r="G16" s="4">
        <v>233.5</v>
      </c>
      <c r="H16" s="12">
        <f t="shared" si="1"/>
        <v>61.447368421052637</v>
      </c>
      <c r="I16" s="4">
        <f t="shared" si="2"/>
        <v>8</v>
      </c>
      <c r="J16" s="23">
        <v>228</v>
      </c>
      <c r="K16" s="12">
        <f t="shared" si="3"/>
        <v>60</v>
      </c>
      <c r="L16" s="4">
        <f t="shared" si="4"/>
        <v>7</v>
      </c>
      <c r="M16" s="4">
        <v>232.5</v>
      </c>
      <c r="N16" s="12">
        <f t="shared" si="5"/>
        <v>61.184210526315795</v>
      </c>
      <c r="O16" s="4">
        <f t="shared" si="6"/>
        <v>5</v>
      </c>
      <c r="P16" s="4"/>
      <c r="Q16" s="4">
        <f t="shared" si="7"/>
        <v>694</v>
      </c>
      <c r="R16" s="12">
        <f t="shared" si="8"/>
        <v>60.877192982456137</v>
      </c>
      <c r="S16" s="4">
        <v>1</v>
      </c>
    </row>
    <row r="17" spans="1:19" ht="26.25" customHeight="1">
      <c r="A17" s="4">
        <f t="shared" si="0"/>
        <v>9</v>
      </c>
      <c r="B17" s="14" t="s">
        <v>63</v>
      </c>
      <c r="C17" s="13">
        <v>1</v>
      </c>
      <c r="D17" s="14" t="s">
        <v>56</v>
      </c>
      <c r="E17" s="15" t="s">
        <v>30</v>
      </c>
      <c r="F17" s="15" t="s">
        <v>7</v>
      </c>
      <c r="G17" s="23">
        <v>219</v>
      </c>
      <c r="H17" s="12">
        <f t="shared" si="1"/>
        <v>57.631578947368425</v>
      </c>
      <c r="I17" s="4">
        <f t="shared" si="2"/>
        <v>9</v>
      </c>
      <c r="J17" s="4">
        <v>221.5</v>
      </c>
      <c r="K17" s="12">
        <f t="shared" si="3"/>
        <v>58.289473684210527</v>
      </c>
      <c r="L17" s="4">
        <f t="shared" si="4"/>
        <v>9</v>
      </c>
      <c r="M17" s="4">
        <v>208.5</v>
      </c>
      <c r="N17" s="12">
        <f t="shared" si="5"/>
        <v>54.868421052631582</v>
      </c>
      <c r="O17" s="4">
        <f t="shared" si="6"/>
        <v>9</v>
      </c>
      <c r="P17" s="4"/>
      <c r="Q17" s="4">
        <f t="shared" si="7"/>
        <v>649</v>
      </c>
      <c r="R17" s="12">
        <f t="shared" si="8"/>
        <v>56.929824561403507</v>
      </c>
      <c r="S17" s="4">
        <v>2</v>
      </c>
    </row>
    <row r="18" spans="1:19" ht="26.25" customHeight="1"/>
    <row r="19" spans="1:19" ht="26.25" customHeight="1"/>
    <row r="20" spans="1:19">
      <c r="B20" s="9" t="s">
        <v>22</v>
      </c>
      <c r="K20" t="s">
        <v>62</v>
      </c>
    </row>
    <row r="21" spans="1:19">
      <c r="B21" s="50" t="s">
        <v>23</v>
      </c>
      <c r="C21" s="50"/>
      <c r="K21" t="s">
        <v>25</v>
      </c>
    </row>
    <row r="23" spans="1:19" ht="15" customHeight="1"/>
  </sheetData>
  <sortState ref="A9:S17">
    <sortCondition ref="A9:A17"/>
  </sortState>
  <mergeCells count="20">
    <mergeCell ref="B21:C21"/>
    <mergeCell ref="E7:E8"/>
    <mergeCell ref="F7:F8"/>
    <mergeCell ref="G7:I7"/>
    <mergeCell ref="J7:L7"/>
    <mergeCell ref="A1:S1"/>
    <mergeCell ref="A2:S2"/>
    <mergeCell ref="A3:S3"/>
    <mergeCell ref="A4:S4"/>
    <mergeCell ref="P7:P8"/>
    <mergeCell ref="A5:S5"/>
    <mergeCell ref="Q7:Q8"/>
    <mergeCell ref="R7:R8"/>
    <mergeCell ref="S7:S8"/>
    <mergeCell ref="O6:S6"/>
    <mergeCell ref="M7:O7"/>
    <mergeCell ref="A7:A8"/>
    <mergeCell ref="B7:B8"/>
    <mergeCell ref="C7:C8"/>
    <mergeCell ref="D7:D8"/>
  </mergeCells>
  <phoneticPr fontId="0" type="noConversion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18"/>
  <sheetViews>
    <sheetView workbookViewId="0">
      <selection activeCell="D25" sqref="D25"/>
    </sheetView>
  </sheetViews>
  <sheetFormatPr defaultRowHeight="15"/>
  <cols>
    <col min="1" max="1" width="4.140625" customWidth="1"/>
    <col min="2" max="2" width="15.42578125" customWidth="1"/>
    <col min="3" max="3" width="4" customWidth="1"/>
    <col min="4" max="4" width="29.42578125" customWidth="1"/>
    <col min="5" max="5" width="14.42578125" customWidth="1"/>
    <col min="7" max="7" width="5" customWidth="1"/>
    <col min="8" max="8" width="5.5703125" customWidth="1"/>
    <col min="9" max="9" width="2.42578125" customWidth="1"/>
    <col min="10" max="10" width="5" customWidth="1"/>
    <col min="11" max="11" width="5.5703125" customWidth="1"/>
    <col min="12" max="12" width="2.42578125" customWidth="1"/>
    <col min="13" max="13" width="5.28515625" customWidth="1"/>
    <col min="14" max="14" width="5.5703125" customWidth="1"/>
    <col min="15" max="16" width="2.42578125" customWidth="1"/>
    <col min="17" max="17" width="4.7109375" customWidth="1"/>
    <col min="18" max="18" width="5.5703125" customWidth="1"/>
    <col min="19" max="19" width="2.7109375" customWidth="1"/>
  </cols>
  <sheetData>
    <row r="1" spans="1:19" ht="18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34" t="s">
        <v>24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>
      <c r="A5" s="37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.75">
      <c r="A6" s="5" t="s">
        <v>0</v>
      </c>
      <c r="B6" s="5"/>
      <c r="C6" s="1"/>
      <c r="D6" s="1"/>
      <c r="E6" s="3"/>
      <c r="O6" s="44" t="s">
        <v>59</v>
      </c>
      <c r="P6" s="44"/>
      <c r="Q6" s="44"/>
      <c r="R6" s="44"/>
      <c r="S6" s="44"/>
    </row>
    <row r="7" spans="1:19" ht="15" customHeight="1">
      <c r="A7" s="38" t="s">
        <v>10</v>
      </c>
      <c r="B7" s="46" t="s">
        <v>11</v>
      </c>
      <c r="C7" s="48" t="s">
        <v>1</v>
      </c>
      <c r="D7" s="46" t="s">
        <v>12</v>
      </c>
      <c r="E7" s="46" t="s">
        <v>2</v>
      </c>
      <c r="F7" s="46" t="s">
        <v>3</v>
      </c>
      <c r="G7" s="45" t="s">
        <v>13</v>
      </c>
      <c r="H7" s="45"/>
      <c r="I7" s="45"/>
      <c r="J7" s="45" t="s">
        <v>14</v>
      </c>
      <c r="K7" s="45"/>
      <c r="L7" s="45"/>
      <c r="M7" s="45" t="s">
        <v>15</v>
      </c>
      <c r="N7" s="45"/>
      <c r="O7" s="45"/>
      <c r="P7" s="35" t="s">
        <v>21</v>
      </c>
      <c r="Q7" s="38" t="s">
        <v>16</v>
      </c>
      <c r="R7" s="40" t="s">
        <v>17</v>
      </c>
      <c r="S7" s="42" t="s">
        <v>18</v>
      </c>
    </row>
    <row r="8" spans="1:19" ht="42.75" customHeight="1">
      <c r="A8" s="39"/>
      <c r="B8" s="47"/>
      <c r="C8" s="49"/>
      <c r="D8" s="47"/>
      <c r="E8" s="47"/>
      <c r="F8" s="47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36"/>
      <c r="Q8" s="39"/>
      <c r="R8" s="41"/>
      <c r="S8" s="43"/>
    </row>
    <row r="9" spans="1:19" ht="26.25" customHeight="1">
      <c r="A9" s="4">
        <f>RANK(Q9,Q$9:Q$13,0)</f>
        <v>1</v>
      </c>
      <c r="B9" s="14" t="s">
        <v>37</v>
      </c>
      <c r="C9" s="13" t="s">
        <v>5</v>
      </c>
      <c r="D9" s="14" t="s">
        <v>38</v>
      </c>
      <c r="E9" s="15" t="s">
        <v>39</v>
      </c>
      <c r="F9" s="15" t="s">
        <v>7</v>
      </c>
      <c r="G9" s="4">
        <v>250.5</v>
      </c>
      <c r="H9" s="12">
        <f>G9/3.8</f>
        <v>65.921052631578945</v>
      </c>
      <c r="I9" s="4">
        <f>RANK(G9,G$9:G$15,0)</f>
        <v>1</v>
      </c>
      <c r="J9" s="23">
        <v>245</v>
      </c>
      <c r="K9" s="12">
        <f>J9/3.8</f>
        <v>64.473684210526315</v>
      </c>
      <c r="L9" s="4">
        <f>RANK(J9,J$9:J$15,0)</f>
        <v>1</v>
      </c>
      <c r="M9" s="4">
        <v>248</v>
      </c>
      <c r="N9" s="12">
        <f>M9/3.8</f>
        <v>65.26315789473685</v>
      </c>
      <c r="O9" s="4">
        <f>RANK(M9,M$9:M$15,0)</f>
        <v>1</v>
      </c>
      <c r="P9" s="4"/>
      <c r="Q9" s="4">
        <f>G9+J9+M9</f>
        <v>743.5</v>
      </c>
      <c r="R9" s="12">
        <f>Q9/11.4</f>
        <v>65.219298245614027</v>
      </c>
      <c r="S9" s="12" t="s">
        <v>5</v>
      </c>
    </row>
    <row r="10" spans="1:19" ht="26.25" customHeight="1">
      <c r="A10" s="4">
        <f>RANK(Q10,Q$9:Q$13,0)</f>
        <v>2</v>
      </c>
      <c r="B10" s="14" t="s">
        <v>31</v>
      </c>
      <c r="C10" s="13" t="s">
        <v>5</v>
      </c>
      <c r="D10" s="14" t="s">
        <v>42</v>
      </c>
      <c r="E10" s="15" t="s">
        <v>27</v>
      </c>
      <c r="F10" s="15" t="s">
        <v>7</v>
      </c>
      <c r="G10" s="4">
        <v>237</v>
      </c>
      <c r="H10" s="12">
        <f>G10/3.8</f>
        <v>62.368421052631582</v>
      </c>
      <c r="I10" s="4">
        <f>RANK(G10,G$9:G$15,0)</f>
        <v>3</v>
      </c>
      <c r="J10" s="4">
        <v>242</v>
      </c>
      <c r="K10" s="12">
        <f>J10/3.8</f>
        <v>63.684210526315795</v>
      </c>
      <c r="L10" s="4">
        <f>RANK(J10,J$9:J$15,0)</f>
        <v>2</v>
      </c>
      <c r="M10" s="4">
        <v>238.5</v>
      </c>
      <c r="N10" s="12">
        <f>M10/3.8</f>
        <v>62.763157894736842</v>
      </c>
      <c r="O10" s="4">
        <f>RANK(M10,M$9:M$15,0)</f>
        <v>4</v>
      </c>
      <c r="P10" s="4"/>
      <c r="Q10" s="4">
        <f>G10+J10+M10</f>
        <v>717.5</v>
      </c>
      <c r="R10" s="12">
        <f>Q10/11.4</f>
        <v>62.938596491228068</v>
      </c>
      <c r="S10" s="30">
        <v>1</v>
      </c>
    </row>
    <row r="11" spans="1:19" ht="26.25" customHeight="1">
      <c r="A11" s="4">
        <f>RANK(Q11,Q$9:Q$13,0)</f>
        <v>3</v>
      </c>
      <c r="B11" s="14" t="s">
        <v>53</v>
      </c>
      <c r="C11" s="13" t="s">
        <v>6</v>
      </c>
      <c r="D11" s="14" t="s">
        <v>54</v>
      </c>
      <c r="E11" s="15" t="s">
        <v>30</v>
      </c>
      <c r="F11" s="15" t="s">
        <v>7</v>
      </c>
      <c r="G11" s="4">
        <v>236.5</v>
      </c>
      <c r="H11" s="12">
        <f>G11/3.8</f>
        <v>62.236842105263158</v>
      </c>
      <c r="I11" s="4">
        <f>RANK(G11,G$9:G$15,0)</f>
        <v>4</v>
      </c>
      <c r="J11" s="23">
        <v>238</v>
      </c>
      <c r="K11" s="12">
        <f>J11/3.8</f>
        <v>62.631578947368425</v>
      </c>
      <c r="L11" s="4">
        <f>RANK(J11,J$9:J$15,0)</f>
        <v>3</v>
      </c>
      <c r="M11" s="4">
        <v>240.5</v>
      </c>
      <c r="N11" s="12">
        <f>M11/3.8</f>
        <v>63.289473684210527</v>
      </c>
      <c r="O11" s="4">
        <f>RANK(M11,M$9:M$15,0)</f>
        <v>2</v>
      </c>
      <c r="P11" s="4"/>
      <c r="Q11" s="4">
        <f>G11+J11+M11</f>
        <v>715</v>
      </c>
      <c r="R11" s="12">
        <f>Q11/11.4</f>
        <v>62.719298245614034</v>
      </c>
      <c r="S11" s="30">
        <v>1</v>
      </c>
    </row>
    <row r="12" spans="1:19" ht="26.25" customHeight="1">
      <c r="A12" s="4">
        <f>RANK(Q12,Q$9:Q$13,0)</f>
        <v>4</v>
      </c>
      <c r="B12" s="14" t="s">
        <v>49</v>
      </c>
      <c r="C12" s="13">
        <v>1</v>
      </c>
      <c r="D12" s="14" t="s">
        <v>55</v>
      </c>
      <c r="E12" s="15" t="s">
        <v>27</v>
      </c>
      <c r="F12" s="15" t="s">
        <v>7</v>
      </c>
      <c r="G12" s="4">
        <v>243</v>
      </c>
      <c r="H12" s="12">
        <f>G12/3.8</f>
        <v>63.947368421052637</v>
      </c>
      <c r="I12" s="4">
        <f>RANK(G12,G$9:G$15,0)</f>
        <v>2</v>
      </c>
      <c r="J12" s="23">
        <v>230.5</v>
      </c>
      <c r="K12" s="12">
        <f>J12/3.8</f>
        <v>60.65789473684211</v>
      </c>
      <c r="L12" s="4">
        <f>RANK(J12,J$9:J$15,0)</f>
        <v>5</v>
      </c>
      <c r="M12" s="4">
        <v>239</v>
      </c>
      <c r="N12" s="12">
        <f>M12/3.8</f>
        <v>62.894736842105267</v>
      </c>
      <c r="O12" s="4">
        <f>RANK(M12,M$9:M$15,0)</f>
        <v>3</v>
      </c>
      <c r="P12" s="4"/>
      <c r="Q12" s="4">
        <f>G12+J12+M12</f>
        <v>712.5</v>
      </c>
      <c r="R12" s="12">
        <f>Q12/11.4</f>
        <v>62.5</v>
      </c>
      <c r="S12" s="30">
        <v>1</v>
      </c>
    </row>
    <row r="13" spans="1:19" ht="26.25" customHeight="1">
      <c r="A13" s="4">
        <f>RANK(Q13,Q$9:Q$13,0)</f>
        <v>5</v>
      </c>
      <c r="B13" s="14" t="s">
        <v>28</v>
      </c>
      <c r="C13" s="13" t="s">
        <v>5</v>
      </c>
      <c r="D13" s="14" t="s">
        <v>29</v>
      </c>
      <c r="E13" s="16" t="s">
        <v>27</v>
      </c>
      <c r="F13" s="15" t="s">
        <v>7</v>
      </c>
      <c r="G13" s="4">
        <v>235.5</v>
      </c>
      <c r="H13" s="12">
        <f>G13/3.8</f>
        <v>61.973684210526322</v>
      </c>
      <c r="I13" s="4">
        <f>RANK(G13,G$9:G$15,0)</f>
        <v>5</v>
      </c>
      <c r="J13" s="23">
        <v>234</v>
      </c>
      <c r="K13" s="12">
        <f>J13/3.8</f>
        <v>61.578947368421055</v>
      </c>
      <c r="L13" s="4">
        <f>RANK(J13,J$9:J$15,0)</f>
        <v>4</v>
      </c>
      <c r="M13" s="4">
        <v>234</v>
      </c>
      <c r="N13" s="12">
        <f>M13/3.8</f>
        <v>61.578947368421055</v>
      </c>
      <c r="O13" s="4">
        <f>RANK(M13,M$9:M$15,0)</f>
        <v>5</v>
      </c>
      <c r="P13" s="4"/>
      <c r="Q13" s="4">
        <f>G13+J13+M13</f>
        <v>703.5</v>
      </c>
      <c r="R13" s="12">
        <f>Q13/11.4</f>
        <v>61.710526315789473</v>
      </c>
      <c r="S13" s="30">
        <v>1</v>
      </c>
    </row>
    <row r="14" spans="1:19" ht="20.25" customHeight="1"/>
    <row r="15" spans="1:19" ht="26.25" customHeight="1">
      <c r="B15" s="9" t="s">
        <v>22</v>
      </c>
      <c r="K15" t="s">
        <v>62</v>
      </c>
    </row>
    <row r="16" spans="1:19">
      <c r="B16" s="50" t="s">
        <v>23</v>
      </c>
      <c r="C16" s="50"/>
      <c r="K16" t="s">
        <v>25</v>
      </c>
    </row>
    <row r="18" ht="15" customHeight="1"/>
  </sheetData>
  <sortState ref="A9:S13">
    <sortCondition ref="A9:A13"/>
  </sortState>
  <mergeCells count="20">
    <mergeCell ref="A1:S1"/>
    <mergeCell ref="A2:S2"/>
    <mergeCell ref="A3:S3"/>
    <mergeCell ref="A4:S4"/>
    <mergeCell ref="A7:A8"/>
    <mergeCell ref="B7:B8"/>
    <mergeCell ref="C7:C8"/>
    <mergeCell ref="O6:S6"/>
    <mergeCell ref="P7:P8"/>
    <mergeCell ref="Q7:Q8"/>
    <mergeCell ref="B16:C16"/>
    <mergeCell ref="A5:S5"/>
    <mergeCell ref="E7:E8"/>
    <mergeCell ref="F7:F8"/>
    <mergeCell ref="G7:I7"/>
    <mergeCell ref="D7:D8"/>
    <mergeCell ref="R7:R8"/>
    <mergeCell ref="S7:S8"/>
    <mergeCell ref="J7:L7"/>
    <mergeCell ref="M7:O7"/>
  </mergeCells>
  <phoneticPr fontId="0" type="noConversion"/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13"/>
  <sheetViews>
    <sheetView workbookViewId="0">
      <selection activeCell="D15" sqref="D15"/>
    </sheetView>
  </sheetViews>
  <sheetFormatPr defaultRowHeight="15"/>
  <cols>
    <col min="1" max="1" width="4.7109375" customWidth="1"/>
    <col min="2" max="2" width="15" customWidth="1"/>
    <col min="4" max="4" width="27.28515625" customWidth="1"/>
    <col min="5" max="5" width="12.85546875" customWidth="1"/>
    <col min="6" max="6" width="11.7109375" customWidth="1"/>
    <col min="7" max="7" width="4.7109375" customWidth="1"/>
    <col min="8" max="8" width="6.140625" customWidth="1"/>
    <col min="9" max="10" width="4.7109375" customWidth="1"/>
    <col min="11" max="11" width="5.7109375" customWidth="1"/>
    <col min="12" max="13" width="4.7109375" customWidth="1"/>
    <col min="14" max="14" width="6" customWidth="1"/>
    <col min="15" max="17" width="4.7109375" customWidth="1"/>
    <col min="18" max="18" width="5.42578125" customWidth="1"/>
    <col min="19" max="19" width="3.85546875" customWidth="1"/>
  </cols>
  <sheetData>
    <row r="1" spans="1:19" ht="18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34" t="s">
        <v>48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>
      <c r="A5" s="37" t="s">
        <v>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.75">
      <c r="A6" s="5" t="s">
        <v>0</v>
      </c>
      <c r="B6" s="5"/>
      <c r="C6" s="1"/>
      <c r="D6" s="1"/>
      <c r="E6" s="3"/>
      <c r="O6" s="44" t="s">
        <v>59</v>
      </c>
      <c r="P6" s="44"/>
      <c r="Q6" s="44"/>
      <c r="R6" s="44"/>
      <c r="S6" s="44"/>
    </row>
    <row r="7" spans="1:19">
      <c r="A7" s="38" t="s">
        <v>10</v>
      </c>
      <c r="B7" s="46" t="s">
        <v>11</v>
      </c>
      <c r="C7" s="48" t="s">
        <v>1</v>
      </c>
      <c r="D7" s="46" t="s">
        <v>12</v>
      </c>
      <c r="E7" s="46" t="s">
        <v>2</v>
      </c>
      <c r="F7" s="46" t="s">
        <v>3</v>
      </c>
      <c r="G7" s="45" t="s">
        <v>13</v>
      </c>
      <c r="H7" s="45"/>
      <c r="I7" s="45"/>
      <c r="J7" s="45" t="s">
        <v>14</v>
      </c>
      <c r="K7" s="45"/>
      <c r="L7" s="45"/>
      <c r="M7" s="45" t="s">
        <v>15</v>
      </c>
      <c r="N7" s="45"/>
      <c r="O7" s="45"/>
      <c r="P7" s="35" t="s">
        <v>21</v>
      </c>
      <c r="Q7" s="38" t="s">
        <v>16</v>
      </c>
      <c r="R7" s="40" t="s">
        <v>17</v>
      </c>
      <c r="S7" s="42" t="s">
        <v>18</v>
      </c>
    </row>
    <row r="8" spans="1:19" ht="33.75" customHeight="1">
      <c r="A8" s="39"/>
      <c r="B8" s="47"/>
      <c r="C8" s="49"/>
      <c r="D8" s="47"/>
      <c r="E8" s="47"/>
      <c r="F8" s="47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36"/>
      <c r="Q8" s="39"/>
      <c r="R8" s="41"/>
      <c r="S8" s="43"/>
    </row>
    <row r="9" spans="1:19" ht="27" customHeight="1">
      <c r="A9" s="2">
        <v>1</v>
      </c>
      <c r="B9" s="14" t="s">
        <v>44</v>
      </c>
      <c r="C9" s="13" t="s">
        <v>6</v>
      </c>
      <c r="D9" s="14" t="s">
        <v>45</v>
      </c>
      <c r="E9" s="15" t="s">
        <v>30</v>
      </c>
      <c r="F9" s="15" t="s">
        <v>7</v>
      </c>
      <c r="G9" s="4">
        <v>227.5</v>
      </c>
      <c r="H9" s="25">
        <f>G9/3.5</f>
        <v>65</v>
      </c>
      <c r="I9" s="26">
        <f>RANK(G9,G$9:G$10,0)</f>
        <v>1</v>
      </c>
      <c r="J9" s="26">
        <v>226.5</v>
      </c>
      <c r="K9" s="25">
        <f>J9/3.5</f>
        <v>64.714285714285708</v>
      </c>
      <c r="L9" s="26">
        <f>RANK(J9,J$9:J$10,0)</f>
        <v>1</v>
      </c>
      <c r="M9" s="26">
        <v>230</v>
      </c>
      <c r="N9" s="25">
        <f>M9/3.5</f>
        <v>65.714285714285708</v>
      </c>
      <c r="O9" s="26">
        <f>RANK(M9,M$9:M$10,0)</f>
        <v>1</v>
      </c>
      <c r="P9" s="26"/>
      <c r="Q9" s="26">
        <f>G9+J9+M9</f>
        <v>684</v>
      </c>
      <c r="R9" s="25">
        <f>Q9/10.5</f>
        <v>65.142857142857139</v>
      </c>
      <c r="S9" s="4" t="s">
        <v>5</v>
      </c>
    </row>
    <row r="10" spans="1:19" ht="26.25">
      <c r="A10" s="2">
        <v>2</v>
      </c>
      <c r="B10" s="17" t="s">
        <v>64</v>
      </c>
      <c r="C10" s="13" t="s">
        <v>5</v>
      </c>
      <c r="D10" s="14" t="s">
        <v>52</v>
      </c>
      <c r="E10" s="15" t="s">
        <v>30</v>
      </c>
      <c r="F10" s="15" t="s">
        <v>7</v>
      </c>
      <c r="G10" s="4">
        <v>220</v>
      </c>
      <c r="H10" s="25">
        <f>G10/3.5</f>
        <v>62.857142857142854</v>
      </c>
      <c r="I10" s="26">
        <f>RANK(G10,G$9:G$17,0)</f>
        <v>2</v>
      </c>
      <c r="J10" s="26">
        <v>217</v>
      </c>
      <c r="K10" s="25">
        <f>J10/3.5</f>
        <v>62</v>
      </c>
      <c r="L10" s="26">
        <f>RANK(J10,J$9:J$17,0)</f>
        <v>2</v>
      </c>
      <c r="M10" s="26">
        <v>219</v>
      </c>
      <c r="N10" s="25">
        <f>M10/3.5</f>
        <v>62.571428571428569</v>
      </c>
      <c r="O10" s="26">
        <f>RANK(M10,M$9:M$17,0)</f>
        <v>2</v>
      </c>
      <c r="P10" s="26"/>
      <c r="Q10" s="26">
        <f>G10+J10+M10</f>
        <v>656</v>
      </c>
      <c r="R10" s="25">
        <f>Q10/10.5</f>
        <v>62.476190476190474</v>
      </c>
      <c r="S10" s="4">
        <v>1</v>
      </c>
    </row>
    <row r="11" spans="1:19">
      <c r="A11" s="18"/>
      <c r="B11" s="27"/>
      <c r="C11" s="20"/>
      <c r="D11" s="19"/>
      <c r="E11" s="21"/>
      <c r="F11" s="21"/>
      <c r="G11" s="22"/>
      <c r="H11" s="28"/>
      <c r="I11" s="29"/>
      <c r="J11" s="29"/>
      <c r="K11" s="28"/>
      <c r="L11" s="29"/>
      <c r="M11" s="29"/>
      <c r="N11" s="28"/>
      <c r="O11" s="29"/>
      <c r="P11" s="29"/>
      <c r="Q11" s="29"/>
      <c r="R11" s="28"/>
      <c r="S11" s="22"/>
    </row>
    <row r="12" spans="1:19">
      <c r="B12" s="9" t="s">
        <v>22</v>
      </c>
      <c r="K12" t="s">
        <v>62</v>
      </c>
    </row>
    <row r="13" spans="1:19">
      <c r="B13" s="50" t="s">
        <v>23</v>
      </c>
      <c r="C13" s="50"/>
      <c r="K13" t="s">
        <v>25</v>
      </c>
    </row>
  </sheetData>
  <mergeCells count="20">
    <mergeCell ref="A7:A8"/>
    <mergeCell ref="B7:B8"/>
    <mergeCell ref="C7:C8"/>
    <mergeCell ref="D7:D8"/>
    <mergeCell ref="O6:S6"/>
    <mergeCell ref="E7:E8"/>
    <mergeCell ref="S7:S8"/>
    <mergeCell ref="Q7:Q8"/>
    <mergeCell ref="R7:R8"/>
    <mergeCell ref="A1:S1"/>
    <mergeCell ref="A2:S2"/>
    <mergeCell ref="A3:S3"/>
    <mergeCell ref="A4:S4"/>
    <mergeCell ref="A5:S5"/>
    <mergeCell ref="B13:C13"/>
    <mergeCell ref="G7:I7"/>
    <mergeCell ref="J7:L7"/>
    <mergeCell ref="M7:O7"/>
    <mergeCell ref="P7:P8"/>
    <mergeCell ref="F7:F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S13"/>
  <sheetViews>
    <sheetView workbookViewId="0">
      <selection activeCell="F14" sqref="F14"/>
    </sheetView>
  </sheetViews>
  <sheetFormatPr defaultRowHeight="15"/>
  <cols>
    <col min="1" max="1" width="4.85546875" customWidth="1"/>
    <col min="2" max="2" width="15" customWidth="1"/>
    <col min="3" max="3" width="5.85546875" customWidth="1"/>
    <col min="4" max="4" width="17" customWidth="1"/>
    <col min="5" max="5" width="6.7109375" customWidth="1"/>
    <col min="6" max="6" width="10.140625" customWidth="1"/>
    <col min="7" max="7" width="5.140625" customWidth="1"/>
    <col min="8" max="8" width="6" customWidth="1"/>
    <col min="9" max="10" width="5.140625" customWidth="1"/>
    <col min="11" max="11" width="6.140625" customWidth="1"/>
    <col min="12" max="13" width="5.140625" customWidth="1"/>
    <col min="14" max="14" width="6" customWidth="1"/>
    <col min="15" max="15" width="5.140625" customWidth="1"/>
    <col min="16" max="16" width="3.42578125" customWidth="1"/>
    <col min="17" max="17" width="5.140625" customWidth="1"/>
    <col min="18" max="18" width="5.42578125" customWidth="1"/>
    <col min="19" max="19" width="3.85546875" customWidth="1"/>
  </cols>
  <sheetData>
    <row r="1" spans="1:19" ht="18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33" t="s">
        <v>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</row>
    <row r="4" spans="1:19" ht="15.75">
      <c r="A4" s="34" t="s">
        <v>43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19">
      <c r="A5" s="37" t="s">
        <v>66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5.75">
      <c r="A6" s="5" t="s">
        <v>0</v>
      </c>
      <c r="B6" s="5"/>
      <c r="C6" s="1"/>
      <c r="D6" s="1"/>
      <c r="E6" s="3"/>
      <c r="O6" s="44" t="s">
        <v>59</v>
      </c>
      <c r="P6" s="44"/>
      <c r="Q6" s="44"/>
      <c r="R6" s="44"/>
      <c r="S6" s="44"/>
    </row>
    <row r="7" spans="1:19">
      <c r="A7" s="38" t="s">
        <v>10</v>
      </c>
      <c r="B7" s="46" t="s">
        <v>11</v>
      </c>
      <c r="C7" s="48" t="s">
        <v>1</v>
      </c>
      <c r="D7" s="46" t="s">
        <v>12</v>
      </c>
      <c r="E7" s="46" t="s">
        <v>2</v>
      </c>
      <c r="F7" s="46" t="s">
        <v>3</v>
      </c>
      <c r="G7" s="45" t="s">
        <v>13</v>
      </c>
      <c r="H7" s="45"/>
      <c r="I7" s="45"/>
      <c r="J7" s="45" t="s">
        <v>14</v>
      </c>
      <c r="K7" s="45"/>
      <c r="L7" s="45"/>
      <c r="M7" s="45" t="s">
        <v>15</v>
      </c>
      <c r="N7" s="45"/>
      <c r="O7" s="45"/>
      <c r="P7" s="35" t="s">
        <v>21</v>
      </c>
      <c r="Q7" s="38" t="s">
        <v>16</v>
      </c>
      <c r="R7" s="40" t="s">
        <v>17</v>
      </c>
      <c r="S7" s="42" t="s">
        <v>18</v>
      </c>
    </row>
    <row r="8" spans="1:19" ht="22.5">
      <c r="A8" s="39"/>
      <c r="B8" s="47"/>
      <c r="C8" s="49"/>
      <c r="D8" s="47"/>
      <c r="E8" s="47"/>
      <c r="F8" s="47"/>
      <c r="G8" s="6" t="s">
        <v>19</v>
      </c>
      <c r="H8" s="7" t="s">
        <v>20</v>
      </c>
      <c r="I8" s="8" t="s">
        <v>10</v>
      </c>
      <c r="J8" s="6" t="s">
        <v>19</v>
      </c>
      <c r="K8" s="7" t="s">
        <v>20</v>
      </c>
      <c r="L8" s="8" t="s">
        <v>10</v>
      </c>
      <c r="M8" s="6" t="s">
        <v>19</v>
      </c>
      <c r="N8" s="7" t="s">
        <v>20</v>
      </c>
      <c r="O8" s="8" t="s">
        <v>10</v>
      </c>
      <c r="P8" s="36"/>
      <c r="Q8" s="39"/>
      <c r="R8" s="41"/>
      <c r="S8" s="43"/>
    </row>
    <row r="9" spans="1:19" ht="30.75" customHeight="1">
      <c r="A9" s="2">
        <v>1</v>
      </c>
      <c r="B9" s="14" t="s">
        <v>46</v>
      </c>
      <c r="C9" s="13" t="s">
        <v>5</v>
      </c>
      <c r="D9" s="14" t="s">
        <v>47</v>
      </c>
      <c r="E9" s="15" t="s">
        <v>30</v>
      </c>
      <c r="F9" s="15" t="s">
        <v>7</v>
      </c>
      <c r="G9" s="4">
        <v>307</v>
      </c>
      <c r="H9" s="25">
        <f>G9/5</f>
        <v>61.4</v>
      </c>
      <c r="I9" s="26">
        <f>RANK(G9,G$9:G$15,0)</f>
        <v>1</v>
      </c>
      <c r="J9" s="26">
        <v>303.5</v>
      </c>
      <c r="K9" s="25">
        <f>J9/5</f>
        <v>60.7</v>
      </c>
      <c r="L9" s="26">
        <f>RANK(J9,J$9:J$15,0)</f>
        <v>1</v>
      </c>
      <c r="M9" s="26">
        <v>314.5</v>
      </c>
      <c r="N9" s="25">
        <f>M9/5</f>
        <v>62.9</v>
      </c>
      <c r="O9" s="26">
        <f>RANK(M9,M$9:M$15,0)</f>
        <v>1</v>
      </c>
      <c r="P9" s="26"/>
      <c r="Q9" s="26">
        <f>G9+J9+M9</f>
        <v>925</v>
      </c>
      <c r="R9" s="25">
        <f>Q9/15</f>
        <v>61.666666666666664</v>
      </c>
      <c r="S9" s="4">
        <v>1</v>
      </c>
    </row>
    <row r="12" spans="1:19">
      <c r="B12" s="9" t="s">
        <v>22</v>
      </c>
      <c r="K12" t="s">
        <v>51</v>
      </c>
    </row>
    <row r="13" spans="1:19">
      <c r="B13" s="50" t="s">
        <v>23</v>
      </c>
      <c r="C13" s="50"/>
      <c r="K13" t="s">
        <v>25</v>
      </c>
    </row>
  </sheetData>
  <mergeCells count="20">
    <mergeCell ref="A7:A8"/>
    <mergeCell ref="B7:B8"/>
    <mergeCell ref="C7:C8"/>
    <mergeCell ref="D7:D8"/>
    <mergeCell ref="O6:S6"/>
    <mergeCell ref="E7:E8"/>
    <mergeCell ref="S7:S8"/>
    <mergeCell ref="Q7:Q8"/>
    <mergeCell ref="R7:R8"/>
    <mergeCell ref="A1:S1"/>
    <mergeCell ref="A2:S2"/>
    <mergeCell ref="A3:S3"/>
    <mergeCell ref="A4:S4"/>
    <mergeCell ref="A5:S5"/>
    <mergeCell ref="B13:C13"/>
    <mergeCell ref="G7:I7"/>
    <mergeCell ref="J7:L7"/>
    <mergeCell ref="M7:O7"/>
    <mergeCell ref="P7:P8"/>
    <mergeCell ref="F7:F8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15"/>
  <sheetViews>
    <sheetView tabSelected="1" workbookViewId="0">
      <selection activeCell="J24" sqref="J24"/>
    </sheetView>
  </sheetViews>
  <sheetFormatPr defaultRowHeight="15"/>
  <cols>
    <col min="1" max="1" width="5.140625" customWidth="1"/>
    <col min="2" max="2" width="36.85546875" customWidth="1"/>
    <col min="3" max="3" width="6.5703125" customWidth="1"/>
    <col min="4" max="4" width="35" customWidth="1"/>
    <col min="5" max="5" width="13.5703125" customWidth="1"/>
    <col min="6" max="6" width="14.7109375" customWidth="1"/>
    <col min="7" max="7" width="10" customWidth="1"/>
  </cols>
  <sheetData>
    <row r="1" spans="1:8" ht="18">
      <c r="A1" s="31" t="s">
        <v>58</v>
      </c>
      <c r="B1" s="31"/>
      <c r="C1" s="31"/>
      <c r="D1" s="31"/>
      <c r="E1" s="31"/>
      <c r="F1" s="31"/>
      <c r="G1" s="31"/>
    </row>
    <row r="2" spans="1:8" ht="15" customHeight="1">
      <c r="A2" s="32" t="s">
        <v>8</v>
      </c>
      <c r="B2" s="32"/>
      <c r="C2" s="32"/>
      <c r="D2" s="32"/>
      <c r="E2" s="32"/>
      <c r="F2" s="32"/>
      <c r="G2" s="32"/>
    </row>
    <row r="3" spans="1:8">
      <c r="A3" s="33" t="s">
        <v>9</v>
      </c>
      <c r="B3" s="33"/>
      <c r="C3" s="33"/>
      <c r="D3" s="33"/>
      <c r="E3" s="33"/>
      <c r="F3" s="33"/>
      <c r="G3" s="33"/>
    </row>
    <row r="4" spans="1:8" ht="15.75">
      <c r="A4" s="34" t="s">
        <v>72</v>
      </c>
      <c r="B4" s="34"/>
      <c r="C4" s="34"/>
      <c r="D4" s="34"/>
      <c r="E4" s="34"/>
      <c r="F4" s="34"/>
      <c r="G4" s="34"/>
    </row>
    <row r="5" spans="1:8">
      <c r="A5" s="51"/>
      <c r="B5" s="51"/>
      <c r="C5" s="51"/>
      <c r="D5" s="51"/>
      <c r="E5" s="51"/>
      <c r="F5" s="51" t="s">
        <v>67</v>
      </c>
      <c r="G5" s="51"/>
    </row>
    <row r="6" spans="1:8" ht="16.5" thickBot="1">
      <c r="A6" s="52" t="s">
        <v>0</v>
      </c>
      <c r="B6" s="52"/>
      <c r="C6" s="11"/>
      <c r="D6" s="1"/>
      <c r="E6" s="3"/>
      <c r="G6" s="53"/>
    </row>
    <row r="7" spans="1:8" ht="15" customHeight="1">
      <c r="A7" s="54" t="s">
        <v>10</v>
      </c>
      <c r="B7" s="55" t="s">
        <v>11</v>
      </c>
      <c r="C7" s="56" t="s">
        <v>1</v>
      </c>
      <c r="D7" s="57" t="s">
        <v>12</v>
      </c>
      <c r="E7" s="58" t="s">
        <v>2</v>
      </c>
      <c r="F7" s="59" t="s">
        <v>3</v>
      </c>
      <c r="G7" s="60" t="s">
        <v>68</v>
      </c>
      <c r="H7" s="61" t="s">
        <v>69</v>
      </c>
    </row>
    <row r="8" spans="1:8" ht="44.25" customHeight="1" thickBot="1">
      <c r="A8" s="62"/>
      <c r="B8" s="63"/>
      <c r="C8" s="64"/>
      <c r="D8" s="65"/>
      <c r="E8" s="66"/>
      <c r="F8" s="67"/>
      <c r="G8" s="68"/>
      <c r="H8" s="69"/>
    </row>
    <row r="9" spans="1:8" ht="26.25" customHeight="1">
      <c r="A9" s="70">
        <v>1</v>
      </c>
      <c r="B9" s="85" t="s">
        <v>37</v>
      </c>
      <c r="C9" s="87" t="s">
        <v>5</v>
      </c>
      <c r="D9" s="71" t="s">
        <v>38</v>
      </c>
      <c r="E9" s="90" t="s">
        <v>39</v>
      </c>
      <c r="F9" s="72" t="s">
        <v>70</v>
      </c>
      <c r="G9" s="73">
        <v>3</v>
      </c>
      <c r="H9" s="74">
        <v>130.70099999999999</v>
      </c>
    </row>
    <row r="10" spans="1:8" ht="26.25" customHeight="1">
      <c r="A10" s="75">
        <v>2</v>
      </c>
      <c r="B10" s="85" t="s">
        <v>31</v>
      </c>
      <c r="C10" s="87" t="s">
        <v>5</v>
      </c>
      <c r="D10" s="71" t="s">
        <v>42</v>
      </c>
      <c r="E10" s="76" t="s">
        <v>71</v>
      </c>
      <c r="F10" s="72" t="s">
        <v>70</v>
      </c>
      <c r="G10" s="77">
        <v>3</v>
      </c>
      <c r="H10" s="78">
        <v>129.07900000000001</v>
      </c>
    </row>
    <row r="11" spans="1:8" ht="26.25" customHeight="1">
      <c r="A11" s="75">
        <v>3</v>
      </c>
      <c r="B11" s="85" t="s">
        <v>49</v>
      </c>
      <c r="C11" s="87">
        <v>1</v>
      </c>
      <c r="D11" s="71" t="s">
        <v>55</v>
      </c>
      <c r="E11" s="76" t="s">
        <v>71</v>
      </c>
      <c r="F11" s="72" t="s">
        <v>70</v>
      </c>
      <c r="G11" s="79">
        <v>8</v>
      </c>
      <c r="H11" s="78">
        <v>124.342</v>
      </c>
    </row>
    <row r="12" spans="1:8" ht="26.25" customHeight="1">
      <c r="A12" s="75">
        <v>4</v>
      </c>
      <c r="B12" s="85" t="s">
        <v>53</v>
      </c>
      <c r="C12" s="87" t="s">
        <v>6</v>
      </c>
      <c r="D12" s="71" t="s">
        <v>54</v>
      </c>
      <c r="E12" s="76" t="s">
        <v>30</v>
      </c>
      <c r="F12" s="72" t="s">
        <v>70</v>
      </c>
      <c r="G12" s="77">
        <v>10</v>
      </c>
      <c r="H12" s="78">
        <v>123.77200000000001</v>
      </c>
    </row>
    <row r="13" spans="1:8" ht="26.25" customHeight="1" thickBot="1">
      <c r="A13" s="83">
        <v>5</v>
      </c>
      <c r="B13" s="86" t="s">
        <v>28</v>
      </c>
      <c r="C13" s="88" t="s">
        <v>5</v>
      </c>
      <c r="D13" s="89" t="s">
        <v>29</v>
      </c>
      <c r="E13" s="80" t="s">
        <v>71</v>
      </c>
      <c r="F13" s="81" t="s">
        <v>70</v>
      </c>
      <c r="G13" s="84">
        <v>10</v>
      </c>
      <c r="H13" s="82">
        <v>123.509</v>
      </c>
    </row>
    <row r="14" spans="1:8">
      <c r="B14" s="9"/>
    </row>
    <row r="15" spans="1:8" ht="15" customHeight="1">
      <c r="B15" s="50"/>
      <c r="C15" s="50"/>
    </row>
  </sheetData>
  <mergeCells count="13">
    <mergeCell ref="G7:G8"/>
    <mergeCell ref="H7:H8"/>
    <mergeCell ref="B15:C15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МП</vt:lpstr>
      <vt:lpstr>СП1</vt:lpstr>
      <vt:lpstr>СП А</vt:lpstr>
      <vt:lpstr>БП</vt:lpstr>
      <vt:lpstr>Кубок НО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липатова</cp:lastModifiedBy>
  <cp:lastPrinted>2014-03-24T07:54:13Z</cp:lastPrinted>
  <dcterms:created xsi:type="dcterms:W3CDTF">2011-01-22T19:53:48Z</dcterms:created>
  <dcterms:modified xsi:type="dcterms:W3CDTF">2014-03-31T14:51:44Z</dcterms:modified>
</cp:coreProperties>
</file>