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805" windowHeight="7875" activeTab="3"/>
  </bookViews>
  <sheets>
    <sheet name="Юноши_КП" sheetId="2" r:id="rId1"/>
    <sheet name="Юноши_ЛП" sheetId="4" r:id="rId2"/>
    <sheet name="Абсолютное Первенство юноши" sheetId="9" r:id="rId3"/>
    <sheet name="Юноши ПП утешительный" sheetId="8" r:id="rId4"/>
  </sheets>
  <calcPr calcId="125725"/>
</workbook>
</file>

<file path=xl/calcChain.xml><?xml version="1.0" encoding="utf-8"?>
<calcChain xmlns="http://schemas.openxmlformats.org/spreadsheetml/2006/main">
  <c r="L23" i="8"/>
  <c r="I23"/>
  <c r="O23"/>
  <c r="H15" l="1"/>
  <c r="I15"/>
  <c r="K15"/>
  <c r="L15"/>
  <c r="N15"/>
  <c r="O15"/>
  <c r="Q15"/>
  <c r="R15" s="1"/>
  <c r="H29"/>
  <c r="I29"/>
  <c r="K29"/>
  <c r="L29"/>
  <c r="N29"/>
  <c r="O29"/>
  <c r="Q29"/>
  <c r="R29" s="1"/>
  <c r="H19"/>
  <c r="I19"/>
  <c r="K19"/>
  <c r="L19"/>
  <c r="N19"/>
  <c r="O19"/>
  <c r="Q19"/>
  <c r="R19" s="1"/>
  <c r="H16"/>
  <c r="I16"/>
  <c r="K16"/>
  <c r="L16"/>
  <c r="N16"/>
  <c r="O16"/>
  <c r="Q16"/>
  <c r="R16" s="1"/>
  <c r="H12"/>
  <c r="I12"/>
  <c r="K12"/>
  <c r="L12"/>
  <c r="N12"/>
  <c r="O12"/>
  <c r="Q12"/>
  <c r="R12" s="1"/>
  <c r="H22"/>
  <c r="I22"/>
  <c r="K22"/>
  <c r="L22"/>
  <c r="N22"/>
  <c r="O22"/>
  <c r="Q22"/>
  <c r="R22" s="1"/>
  <c r="H12" i="4"/>
  <c r="I12"/>
  <c r="K12"/>
  <c r="L12"/>
  <c r="N12"/>
  <c r="O12"/>
  <c r="Q12"/>
  <c r="R12" s="1"/>
  <c r="H15"/>
  <c r="I15"/>
  <c r="K15"/>
  <c r="L15"/>
  <c r="N15"/>
  <c r="O15"/>
  <c r="Q15"/>
  <c r="R15" s="1"/>
  <c r="H14"/>
  <c r="I14"/>
  <c r="K14"/>
  <c r="L14"/>
  <c r="N14"/>
  <c r="O14"/>
  <c r="Q14"/>
  <c r="R14" s="1"/>
  <c r="H10"/>
  <c r="I10"/>
  <c r="K10"/>
  <c r="L10"/>
  <c r="N10"/>
  <c r="O10"/>
  <c r="Q10"/>
  <c r="R10" s="1"/>
  <c r="O18" i="2"/>
  <c r="O15"/>
  <c r="O26"/>
  <c r="O23"/>
  <c r="O20"/>
  <c r="O8"/>
  <c r="O22"/>
  <c r="O27"/>
  <c r="O25"/>
  <c r="O13"/>
  <c r="O17"/>
  <c r="O11"/>
  <c r="O21"/>
  <c r="O9"/>
  <c r="O24"/>
  <c r="O12"/>
  <c r="O19"/>
  <c r="O16"/>
  <c r="O10"/>
  <c r="L18"/>
  <c r="L15"/>
  <c r="L26"/>
  <c r="L23"/>
  <c r="L20"/>
  <c r="L8"/>
  <c r="L22"/>
  <c r="L27"/>
  <c r="L25"/>
  <c r="L13"/>
  <c r="L17"/>
  <c r="L11"/>
  <c r="L21"/>
  <c r="L9"/>
  <c r="L24"/>
  <c r="L12"/>
  <c r="L19"/>
  <c r="L16"/>
  <c r="L10"/>
  <c r="L14"/>
  <c r="I18"/>
  <c r="I15"/>
  <c r="I26"/>
  <c r="I23"/>
  <c r="I20"/>
  <c r="I8"/>
  <c r="I22"/>
  <c r="I27"/>
  <c r="I25"/>
  <c r="I13"/>
  <c r="I17"/>
  <c r="I11"/>
  <c r="I21"/>
  <c r="I9"/>
  <c r="I24"/>
  <c r="I12"/>
  <c r="I19"/>
  <c r="I16"/>
  <c r="I10"/>
  <c r="O14"/>
  <c r="I14"/>
  <c r="H21" l="1"/>
  <c r="K21"/>
  <c r="N21"/>
  <c r="P21"/>
  <c r="Q21" s="1"/>
  <c r="H9"/>
  <c r="K9"/>
  <c r="N9"/>
  <c r="P9"/>
  <c r="Q9" s="1"/>
  <c r="H24"/>
  <c r="K24"/>
  <c r="N24"/>
  <c r="P24"/>
  <c r="Q24" s="1"/>
  <c r="H12"/>
  <c r="K12"/>
  <c r="N12"/>
  <c r="P12"/>
  <c r="Q12" s="1"/>
  <c r="H19"/>
  <c r="K19"/>
  <c r="N19"/>
  <c r="P19"/>
  <c r="Q19" s="1"/>
  <c r="H16"/>
  <c r="K16"/>
  <c r="N16"/>
  <c r="P16"/>
  <c r="Q16" s="1"/>
  <c r="H10"/>
  <c r="K10"/>
  <c r="N10"/>
  <c r="P10"/>
  <c r="Q10" s="1"/>
  <c r="Q23" i="8"/>
  <c r="R23" s="1"/>
  <c r="N23"/>
  <c r="K23"/>
  <c r="H23"/>
  <c r="H11"/>
  <c r="I11"/>
  <c r="K11"/>
  <c r="L11"/>
  <c r="N11"/>
  <c r="O11"/>
  <c r="Q11"/>
  <c r="R11" s="1"/>
  <c r="H28" l="1"/>
  <c r="I28"/>
  <c r="K28"/>
  <c r="L28"/>
  <c r="N28"/>
  <c r="O28"/>
  <c r="Q28"/>
  <c r="R28" s="1"/>
  <c r="H11" i="4"/>
  <c r="I11"/>
  <c r="K11"/>
  <c r="L11"/>
  <c r="N11"/>
  <c r="O11"/>
  <c r="Q11"/>
  <c r="R11" s="1"/>
  <c r="H9"/>
  <c r="I9"/>
  <c r="K9"/>
  <c r="L9"/>
  <c r="N9"/>
  <c r="O9"/>
  <c r="Q9"/>
  <c r="R9" s="1"/>
  <c r="H13"/>
  <c r="I13"/>
  <c r="K13"/>
  <c r="L13"/>
  <c r="N13"/>
  <c r="O13"/>
  <c r="Q13"/>
  <c r="R13" s="1"/>
  <c r="H25" i="2"/>
  <c r="K25"/>
  <c r="N25"/>
  <c r="P25"/>
  <c r="H15"/>
  <c r="K15"/>
  <c r="N15"/>
  <c r="P15"/>
  <c r="H23"/>
  <c r="K23"/>
  <c r="N23"/>
  <c r="P23"/>
  <c r="H26" i="8"/>
  <c r="I26"/>
  <c r="K26"/>
  <c r="L26"/>
  <c r="N26"/>
  <c r="O26"/>
  <c r="Q26"/>
  <c r="H20"/>
  <c r="I20"/>
  <c r="K20"/>
  <c r="L20"/>
  <c r="N20"/>
  <c r="O20"/>
  <c r="Q20"/>
  <c r="H10"/>
  <c r="I10"/>
  <c r="K10"/>
  <c r="L10"/>
  <c r="N10"/>
  <c r="O10"/>
  <c r="Q10"/>
  <c r="H21"/>
  <c r="I21"/>
  <c r="K21"/>
  <c r="L21"/>
  <c r="N21"/>
  <c r="O21"/>
  <c r="Q21"/>
  <c r="H17"/>
  <c r="I17"/>
  <c r="K17"/>
  <c r="L17"/>
  <c r="N17"/>
  <c r="O17"/>
  <c r="Q17"/>
  <c r="R17" s="1"/>
  <c r="H24"/>
  <c r="I24"/>
  <c r="K24"/>
  <c r="L24"/>
  <c r="N24"/>
  <c r="O24"/>
  <c r="Q24"/>
  <c r="H27"/>
  <c r="I27"/>
  <c r="K27"/>
  <c r="L27"/>
  <c r="N27"/>
  <c r="O27"/>
  <c r="Q27"/>
  <c r="R27" s="1"/>
  <c r="R20" l="1"/>
  <c r="Q23" i="2"/>
  <c r="Q25"/>
  <c r="Q15"/>
  <c r="R24" i="8"/>
  <c r="R21"/>
  <c r="R10"/>
  <c r="R26"/>
  <c r="H14" l="1"/>
  <c r="I14"/>
  <c r="K14"/>
  <c r="L14"/>
  <c r="N14"/>
  <c r="O14"/>
  <c r="Q14"/>
  <c r="H13"/>
  <c r="I13"/>
  <c r="K13"/>
  <c r="L13"/>
  <c r="N13"/>
  <c r="O13"/>
  <c r="Q13"/>
  <c r="H9"/>
  <c r="I9"/>
  <c r="K9"/>
  <c r="L9"/>
  <c r="N9"/>
  <c r="O9"/>
  <c r="Q9"/>
  <c r="H18"/>
  <c r="I18"/>
  <c r="K18"/>
  <c r="L18"/>
  <c r="N18"/>
  <c r="O18"/>
  <c r="Q18"/>
  <c r="H25"/>
  <c r="I25"/>
  <c r="K25"/>
  <c r="L25"/>
  <c r="N25"/>
  <c r="O25"/>
  <c r="Q25"/>
  <c r="R18" l="1"/>
  <c r="A18"/>
  <c r="R9"/>
  <c r="A29"/>
  <c r="A17"/>
  <c r="A24"/>
  <c r="A21"/>
  <c r="A27"/>
  <c r="A16"/>
  <c r="A22"/>
  <c r="A28"/>
  <c r="A15"/>
  <c r="A12"/>
  <c r="A9"/>
  <c r="A23"/>
  <c r="A26"/>
  <c r="A11"/>
  <c r="A19"/>
  <c r="A10"/>
  <c r="R14"/>
  <c r="A14"/>
  <c r="A25"/>
  <c r="R13"/>
  <c r="A13"/>
  <c r="R25"/>
  <c r="A20"/>
  <c r="N17" i="4"/>
  <c r="N16"/>
  <c r="K17"/>
  <c r="K16"/>
  <c r="H17"/>
  <c r="H16"/>
  <c r="N8" i="2" l="1"/>
  <c r="N18"/>
  <c r="N17"/>
  <c r="N27"/>
  <c r="N26"/>
  <c r="N14"/>
  <c r="N22"/>
  <c r="N11"/>
  <c r="N13"/>
  <c r="K8"/>
  <c r="K18"/>
  <c r="K17"/>
  <c r="K27"/>
  <c r="K26"/>
  <c r="K14"/>
  <c r="K22"/>
  <c r="K11"/>
  <c r="K13"/>
  <c r="H8"/>
  <c r="H18"/>
  <c r="H17"/>
  <c r="H27"/>
  <c r="H26"/>
  <c r="H14"/>
  <c r="H22"/>
  <c r="H11"/>
  <c r="H13"/>
  <c r="K20"/>
  <c r="H20"/>
  <c r="N20"/>
  <c r="P20" l="1"/>
  <c r="Q20" l="1"/>
  <c r="P27"/>
  <c r="P11"/>
  <c r="P17"/>
  <c r="P22"/>
  <c r="P13"/>
  <c r="P8"/>
  <c r="P26"/>
  <c r="P14"/>
  <c r="P18"/>
  <c r="Q17" i="4"/>
  <c r="Q16"/>
  <c r="R16" s="1"/>
  <c r="O16"/>
  <c r="L16"/>
  <c r="I16"/>
  <c r="O17"/>
  <c r="L17"/>
  <c r="I17"/>
  <c r="A15" l="1"/>
  <c r="A10"/>
  <c r="A14"/>
  <c r="A12"/>
  <c r="A20" i="2"/>
  <c r="A18"/>
  <c r="A27"/>
  <c r="A9"/>
  <c r="A12"/>
  <c r="A16"/>
  <c r="A14"/>
  <c r="A24"/>
  <c r="A19"/>
  <c r="A21"/>
  <c r="A10"/>
  <c r="A23"/>
  <c r="A25"/>
  <c r="A15"/>
  <c r="A26"/>
  <c r="A13"/>
  <c r="A17"/>
  <c r="A8"/>
  <c r="A22"/>
  <c r="A11"/>
  <c r="R17" i="4"/>
  <c r="A17"/>
  <c r="A11"/>
  <c r="A9"/>
  <c r="A16"/>
  <c r="A13"/>
  <c r="Q8" i="2"/>
  <c r="Q22"/>
  <c r="Q18"/>
  <c r="Q26"/>
  <c r="Q17"/>
  <c r="Q11"/>
  <c r="Q14"/>
  <c r="Q27"/>
  <c r="Q13"/>
</calcChain>
</file>

<file path=xl/sharedStrings.xml><?xml version="1.0" encoding="utf-8"?>
<sst xmlns="http://schemas.openxmlformats.org/spreadsheetml/2006/main" count="369" uniqueCount="139">
  <si>
    <t>Выездка</t>
  </si>
  <si>
    <t>г.Н.Новгород кск "Пассаж"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</si>
  <si>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</si>
  <si>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</si>
  <si>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</si>
  <si>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</si>
  <si>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</si>
  <si>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Ниж.обл.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</si>
  <si>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</si>
  <si>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</si>
  <si>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</si>
  <si>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</si>
  <si>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</si>
  <si>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</si>
  <si>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</si>
  <si>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</si>
  <si>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</si>
  <si>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</si>
  <si>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r>
      <t>АНАЛОГ-</t>
    </r>
    <r>
      <rPr>
        <sz val="8"/>
        <color theme="1"/>
        <rFont val="Calibri"/>
        <family val="2"/>
        <charset val="204"/>
      </rPr>
      <t>95,т.гнед,мер, РПГ,Агдам, Рязан.обл.</t>
    </r>
  </si>
  <si>
    <t>Кол.ош.</t>
  </si>
  <si>
    <t>Главный судья</t>
  </si>
  <si>
    <t>Главный секретарь</t>
  </si>
  <si>
    <t>Командный приз. Юноши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</si>
  <si>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</si>
  <si>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</si>
  <si>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Соколова Е.</t>
  </si>
  <si>
    <r>
      <t>САПФИР-</t>
    </r>
    <r>
      <rPr>
        <sz val="8"/>
        <color theme="1"/>
        <rFont val="Calibri"/>
        <family val="2"/>
        <charset val="204"/>
      </rPr>
      <t>04,т.кр.,мер.,терск.</t>
    </r>
  </si>
  <si>
    <t>Личный приз. Юноши</t>
  </si>
  <si>
    <t>Предварительный приз. Юноши</t>
  </si>
  <si>
    <t>Вып. норм.</t>
  </si>
  <si>
    <r>
      <t xml:space="preserve">ИОНОВА    </t>
    </r>
    <r>
      <rPr>
        <sz val="8"/>
        <color theme="1"/>
        <rFont val="Calibri"/>
        <family val="2"/>
        <charset val="204"/>
      </rPr>
      <t>Надежда, 1997</t>
    </r>
  </si>
  <si>
    <r>
      <t>ЭМИГРАНТ-</t>
    </r>
    <r>
      <rPr>
        <sz val="8"/>
        <color theme="1"/>
        <rFont val="Calibri"/>
        <family val="2"/>
        <charset val="204"/>
      </rPr>
      <t>01, рыж.,мер.</t>
    </r>
  </si>
  <si>
    <t>СДЮСШОР</t>
  </si>
  <si>
    <r>
      <t xml:space="preserve">ДЕДИКОВА    </t>
    </r>
    <r>
      <rPr>
        <sz val="8"/>
        <color theme="1"/>
        <rFont val="Calibri"/>
        <family val="2"/>
        <charset val="204"/>
      </rPr>
      <t>Екатерина, 1998</t>
    </r>
  </si>
  <si>
    <r>
      <t xml:space="preserve">КОКИНА  </t>
    </r>
    <r>
      <rPr>
        <sz val="8"/>
        <color theme="1"/>
        <rFont val="Calibri"/>
        <family val="2"/>
        <charset val="204"/>
      </rPr>
      <t>Варвара,1997</t>
    </r>
  </si>
  <si>
    <t>ч/в</t>
  </si>
  <si>
    <r>
      <t>СОФИСТ-</t>
    </r>
    <r>
      <rPr>
        <sz val="8"/>
        <color theme="1"/>
        <rFont val="Calibri"/>
        <family val="2"/>
        <charset val="204"/>
      </rPr>
      <t>06, гнед., мер., Ниж. Обл.</t>
    </r>
  </si>
  <si>
    <t>2</t>
  </si>
  <si>
    <t>кмс</t>
  </si>
  <si>
    <r>
      <t xml:space="preserve">АВДЕЕВА       </t>
    </r>
    <r>
      <rPr>
        <sz val="8"/>
        <color theme="1"/>
        <rFont val="Calibri"/>
        <family val="2"/>
        <charset val="204"/>
      </rPr>
      <t>Ольга, 1996</t>
    </r>
  </si>
  <si>
    <r>
      <t>ФУКС ФОН АЛЬТЕНБЕРГЕ-</t>
    </r>
    <r>
      <rPr>
        <sz val="8"/>
        <rFont val="Calibri"/>
        <family val="2"/>
        <charset val="204"/>
      </rPr>
      <t>99,т.рыж.,мер.,вестф., Германия</t>
    </r>
  </si>
  <si>
    <r>
      <t>БАРБИ-</t>
    </r>
    <r>
      <rPr>
        <sz val="8"/>
        <color theme="1"/>
        <rFont val="Calibri"/>
        <family val="2"/>
        <charset val="204"/>
      </rPr>
      <t>04,рыж., коб.</t>
    </r>
  </si>
  <si>
    <t>Коган И.</t>
  </si>
  <si>
    <r>
      <t>ВИЗАНТИЯ-</t>
    </r>
    <r>
      <rPr>
        <sz val="8"/>
        <color theme="1"/>
        <rFont val="Calibri"/>
        <family val="2"/>
        <charset val="204"/>
      </rPr>
      <t>02,рыж.,коб.</t>
    </r>
  </si>
  <si>
    <r>
      <t>СОНЕТ-</t>
    </r>
    <r>
      <rPr>
        <sz val="8"/>
        <color theme="1"/>
        <rFont val="Calibri"/>
        <family val="2"/>
        <charset val="204"/>
      </rPr>
      <t>95,рыж.,мер.</t>
    </r>
  </si>
  <si>
    <t>кск "Витязь"</t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</si>
  <si>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-Корелова А.,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</si>
  <si>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t>б/р</t>
  </si>
  <si>
    <r>
      <t xml:space="preserve">ШЕРОНОВА      </t>
    </r>
    <r>
      <rPr>
        <sz val="8"/>
        <color theme="1"/>
        <rFont val="Calibri"/>
        <family val="2"/>
        <charset val="204"/>
      </rPr>
      <t>Дарья,1999</t>
    </r>
  </si>
  <si>
    <r>
      <t>ПАРАДОКС-</t>
    </r>
    <r>
      <rPr>
        <sz val="8"/>
        <color theme="1"/>
        <rFont val="Calibri"/>
        <family val="2"/>
        <charset val="204"/>
      </rPr>
      <t>01,рыж.,мер.,буден.</t>
    </r>
  </si>
  <si>
    <t>ч/в СДЮСШОР</t>
  </si>
  <si>
    <r>
      <t xml:space="preserve">СТАРЧЕНКО  </t>
    </r>
    <r>
      <rPr>
        <sz val="8"/>
        <color theme="1"/>
        <rFont val="Calibri"/>
        <family val="2"/>
        <charset val="204"/>
      </rPr>
      <t>Валерия,1998</t>
    </r>
    <r>
      <rPr>
        <b/>
        <sz val="8"/>
        <color theme="1"/>
        <rFont val="Calibri"/>
        <family val="2"/>
        <charset val="204"/>
      </rPr>
      <t xml:space="preserve">    </t>
    </r>
  </si>
  <si>
    <t>ГЛОРИЯ-</t>
  </si>
  <si>
    <r>
      <t xml:space="preserve">ФЕТИСОВА      </t>
    </r>
    <r>
      <rPr>
        <sz val="8"/>
        <color theme="1"/>
        <rFont val="Calibri"/>
        <family val="2"/>
        <charset val="204"/>
      </rPr>
      <t>Диана,1998</t>
    </r>
  </si>
  <si>
    <r>
      <t>ПЕРСИВАЛЬ-</t>
    </r>
    <r>
      <rPr>
        <sz val="8"/>
        <color theme="1"/>
        <rFont val="Calibri"/>
        <family val="2"/>
        <charset val="204"/>
      </rPr>
      <t>01,гнед.,мер.</t>
    </r>
  </si>
  <si>
    <t>С.Шишканова</t>
  </si>
  <si>
    <r>
      <t xml:space="preserve">АБРАМОВА    </t>
    </r>
    <r>
      <rPr>
        <sz val="8"/>
        <color theme="1"/>
        <rFont val="Calibri"/>
        <family val="2"/>
        <charset val="204"/>
      </rPr>
      <t>Софья, 1996</t>
    </r>
  </si>
  <si>
    <r>
      <t>ЗАТОН-</t>
    </r>
    <r>
      <rPr>
        <sz val="8"/>
        <color theme="1"/>
        <rFont val="Calibri"/>
        <family val="2"/>
        <charset val="204"/>
      </rPr>
      <t>99,гнед.,мер.</t>
    </r>
  </si>
  <si>
    <r>
      <t xml:space="preserve">ШЕЛКОВА   </t>
    </r>
    <r>
      <rPr>
        <sz val="8"/>
        <color theme="1"/>
        <rFont val="Calibri"/>
        <family val="2"/>
        <charset val="204"/>
      </rPr>
      <t>Анна,1998</t>
    </r>
  </si>
  <si>
    <r>
      <t xml:space="preserve">АГЕЕВА   </t>
    </r>
    <r>
      <rPr>
        <sz val="8"/>
        <color theme="1"/>
        <rFont val="Calibri"/>
        <family val="2"/>
        <charset val="204"/>
      </rPr>
      <t>Ольга,1999</t>
    </r>
  </si>
  <si>
    <r>
      <t xml:space="preserve">ФОМИЧЕВА     </t>
    </r>
    <r>
      <rPr>
        <sz val="8"/>
        <color theme="1"/>
        <rFont val="Calibri"/>
        <family val="2"/>
        <charset val="204"/>
      </rPr>
      <t>Алина,1999</t>
    </r>
  </si>
  <si>
    <r>
      <t xml:space="preserve">ПЛАТОШИНА </t>
    </r>
    <r>
      <rPr>
        <sz val="8"/>
        <color theme="1"/>
        <rFont val="Calibri"/>
        <family val="2"/>
        <charset val="204"/>
      </rPr>
      <t>Екатерина,1999</t>
    </r>
  </si>
  <si>
    <r>
      <t xml:space="preserve">ДОДОНОВА   </t>
    </r>
    <r>
      <rPr>
        <sz val="8"/>
        <color theme="1"/>
        <rFont val="Calibri"/>
        <family val="2"/>
        <charset val="204"/>
      </rPr>
      <t>Мария,1997</t>
    </r>
  </si>
  <si>
    <r>
      <t>БУРБОН-</t>
    </r>
    <r>
      <rPr>
        <sz val="8"/>
        <color theme="1"/>
        <rFont val="Calibri"/>
        <family val="2"/>
        <charset val="204"/>
      </rPr>
      <t>06,рыж.,мер.</t>
    </r>
  </si>
  <si>
    <r>
      <t xml:space="preserve">БОЛОБАН </t>
    </r>
    <r>
      <rPr>
        <sz val="8"/>
        <color theme="1"/>
        <rFont val="Calibri"/>
        <family val="2"/>
        <charset val="204"/>
      </rPr>
      <t>Анастасия,1998</t>
    </r>
  </si>
  <si>
    <r>
      <t xml:space="preserve">БУШУЕВА   </t>
    </r>
    <r>
      <rPr>
        <sz val="8"/>
        <color theme="1"/>
        <rFont val="Calibri"/>
        <family val="2"/>
        <charset val="204"/>
      </rPr>
      <t>Ксения,1998</t>
    </r>
  </si>
  <si>
    <r>
      <t xml:space="preserve">ТАРАСОВА   </t>
    </r>
    <r>
      <rPr>
        <sz val="8"/>
        <color theme="1"/>
        <rFont val="Calibri"/>
        <family val="2"/>
        <charset val="204"/>
      </rPr>
      <t>Дарья,1998</t>
    </r>
  </si>
  <si>
    <r>
      <t xml:space="preserve">ЛЯЛЯЕВА    </t>
    </r>
    <r>
      <rPr>
        <sz val="8"/>
        <color theme="1"/>
        <rFont val="Calibri"/>
        <family val="2"/>
        <charset val="204"/>
      </rPr>
      <t>Анастасия,1996</t>
    </r>
  </si>
  <si>
    <r>
      <t>ДИПЛОМАТ-</t>
    </r>
    <r>
      <rPr>
        <sz val="8"/>
        <color theme="1"/>
        <rFont val="Calibri"/>
        <family val="2"/>
        <charset val="204"/>
      </rPr>
      <t>05</t>
    </r>
  </si>
  <si>
    <t>ДЮСШ "Олимп"</t>
  </si>
  <si>
    <r>
      <t xml:space="preserve">СКВОРЦОВА    </t>
    </r>
    <r>
      <rPr>
        <sz val="8"/>
        <color theme="1"/>
        <rFont val="Calibri"/>
        <family val="2"/>
        <charset val="204"/>
      </rPr>
      <t>Анастасия,1998</t>
    </r>
  </si>
  <si>
    <r>
      <t>ХИТОН-</t>
    </r>
    <r>
      <rPr>
        <sz val="8"/>
        <color theme="1"/>
        <rFont val="Calibri"/>
        <family val="2"/>
        <charset val="204"/>
      </rPr>
      <t>05</t>
    </r>
  </si>
  <si>
    <r>
      <t>ВЕЛЬТАФ-</t>
    </r>
    <r>
      <rPr>
        <sz val="8"/>
        <color theme="1"/>
        <rFont val="Calibri"/>
        <family val="2"/>
        <charset val="204"/>
      </rPr>
      <t>06</t>
    </r>
  </si>
  <si>
    <r>
      <t>ЮРАСОВА</t>
    </r>
    <r>
      <rPr>
        <sz val="8"/>
        <color theme="1"/>
        <rFont val="Calibri"/>
        <family val="2"/>
        <charset val="204"/>
      </rPr>
      <t xml:space="preserve"> Александра,1997</t>
    </r>
  </si>
  <si>
    <r>
      <t>ЧЕПРАК-</t>
    </r>
    <r>
      <rPr>
        <sz val="8"/>
        <color theme="1"/>
        <rFont val="Calibri"/>
        <family val="2"/>
        <charset val="204"/>
      </rPr>
      <t>95</t>
    </r>
  </si>
  <si>
    <r>
      <t xml:space="preserve">СЕМЕНОВА    </t>
    </r>
    <r>
      <rPr>
        <sz val="8"/>
        <color theme="1"/>
        <rFont val="Calibri"/>
        <family val="2"/>
        <charset val="204"/>
      </rPr>
      <t>Анна,1997</t>
    </r>
  </si>
  <si>
    <r>
      <t>ХЭЙДА-</t>
    </r>
    <r>
      <rPr>
        <sz val="8"/>
        <color theme="1"/>
        <rFont val="Calibri"/>
        <family val="2"/>
        <charset val="204"/>
      </rPr>
      <t>00</t>
    </r>
  </si>
  <si>
    <r>
      <t>ТЕЗАУРУС-</t>
    </r>
    <r>
      <rPr>
        <sz val="8"/>
        <color theme="1"/>
        <rFont val="Calibri"/>
        <family val="2"/>
        <charset val="204"/>
      </rPr>
      <t>00</t>
    </r>
  </si>
  <si>
    <t>11.02.14г.</t>
  </si>
  <si>
    <t>Зимний чемпионат и первенство Нижегородской области</t>
  </si>
  <si>
    <r>
      <t xml:space="preserve">МОИСЕЕВА    </t>
    </r>
    <r>
      <rPr>
        <sz val="8"/>
        <color theme="1"/>
        <rFont val="Calibri"/>
        <family val="2"/>
        <charset val="204"/>
      </rPr>
      <t>Ксения,1997</t>
    </r>
  </si>
  <si>
    <r>
      <t>МОГИКАН-</t>
    </r>
    <r>
      <rPr>
        <sz val="8"/>
        <color theme="1"/>
        <rFont val="Calibri"/>
        <family val="2"/>
        <charset val="204"/>
      </rPr>
      <t>98</t>
    </r>
  </si>
  <si>
    <t>ДЮСШ  "Олимп"</t>
  </si>
  <si>
    <t>Ниж. обл.</t>
  </si>
  <si>
    <r>
      <t xml:space="preserve">БАРАНОВА     </t>
    </r>
    <r>
      <rPr>
        <sz val="8"/>
        <color theme="1"/>
        <rFont val="Calibri"/>
        <family val="2"/>
        <charset val="204"/>
      </rPr>
      <t>Марина,1997</t>
    </r>
  </si>
  <si>
    <r>
      <t>СПЕСЬ-</t>
    </r>
    <r>
      <rPr>
        <sz val="8"/>
        <color theme="1"/>
        <rFont val="Calibri"/>
        <family val="2"/>
        <charset val="204"/>
      </rPr>
      <t>00</t>
    </r>
  </si>
  <si>
    <r>
      <t xml:space="preserve">КАЛЕНТЬЕВА     </t>
    </r>
    <r>
      <rPr>
        <sz val="8"/>
        <color theme="1"/>
        <rFont val="Calibri"/>
        <family val="2"/>
        <charset val="204"/>
      </rPr>
      <t>Дарья,1997</t>
    </r>
  </si>
  <si>
    <r>
      <t>ГИМН-</t>
    </r>
    <r>
      <rPr>
        <sz val="8"/>
        <color theme="1"/>
        <rFont val="Calibri"/>
        <family val="2"/>
        <charset val="204"/>
      </rPr>
      <t>95,гнед.,мер.</t>
    </r>
  </si>
  <si>
    <r>
      <t xml:space="preserve">ЛИТВИНОВА      </t>
    </r>
    <r>
      <rPr>
        <sz val="8"/>
        <color theme="1"/>
        <rFont val="Calibri"/>
        <family val="2"/>
        <charset val="204"/>
      </rPr>
      <t>Александра,1996</t>
    </r>
  </si>
  <si>
    <r>
      <t>ХАРПИК-</t>
    </r>
    <r>
      <rPr>
        <sz val="8"/>
        <color theme="1"/>
        <rFont val="Calibri"/>
        <family val="2"/>
        <charset val="204"/>
      </rPr>
      <t>06</t>
    </r>
  </si>
  <si>
    <r>
      <t xml:space="preserve">СИМАНИНА    </t>
    </r>
    <r>
      <rPr>
        <sz val="8"/>
        <color theme="1"/>
        <rFont val="Calibri"/>
        <family val="2"/>
        <charset val="204"/>
      </rPr>
      <t>Анастасия,1999</t>
    </r>
  </si>
  <si>
    <r>
      <t>ГОБЕЛЕН-</t>
    </r>
    <r>
      <rPr>
        <sz val="8"/>
        <color theme="1"/>
        <rFont val="Calibri"/>
        <family val="2"/>
        <charset val="204"/>
      </rPr>
      <t>95,гнед.,мер.</t>
    </r>
  </si>
  <si>
    <r>
      <t>БАРБИ-</t>
    </r>
    <r>
      <rPr>
        <sz val="8"/>
        <color theme="1"/>
        <rFont val="Calibri"/>
        <family val="2"/>
        <charset val="204"/>
      </rPr>
      <t>04,рыж.,коб.</t>
    </r>
  </si>
  <si>
    <r>
      <t>КУЗЬМИНА</t>
    </r>
    <r>
      <rPr>
        <sz val="8"/>
        <color theme="1"/>
        <rFont val="Calibri"/>
        <family val="2"/>
        <charset val="204"/>
      </rPr>
      <t xml:space="preserve">    Юлия,1999</t>
    </r>
  </si>
  <si>
    <r>
      <t>ГЕДИС-</t>
    </r>
    <r>
      <rPr>
        <sz val="8"/>
        <color theme="1"/>
        <rFont val="Calibri"/>
        <family val="2"/>
        <charset val="204"/>
      </rPr>
      <t>99,мер.</t>
    </r>
  </si>
  <si>
    <r>
      <t xml:space="preserve">КРАСИЛЬНИКОВА </t>
    </r>
    <r>
      <rPr>
        <sz val="8"/>
        <color theme="1"/>
        <rFont val="Calibri"/>
        <family val="2"/>
        <charset val="204"/>
      </rPr>
      <t>Наталья,1999</t>
    </r>
  </si>
  <si>
    <t>ФАЙЕР ФЛАЙ</t>
  </si>
  <si>
    <r>
      <t xml:space="preserve">САВКИНА     </t>
    </r>
    <r>
      <rPr>
        <sz val="8"/>
        <color theme="1"/>
        <rFont val="Calibri"/>
        <family val="2"/>
        <charset val="204"/>
      </rPr>
      <t>Алина,1999</t>
    </r>
  </si>
  <si>
    <r>
      <t>ГЕЛИКОН-</t>
    </r>
    <r>
      <rPr>
        <sz val="8"/>
        <color theme="1"/>
        <rFont val="Calibri"/>
        <family val="2"/>
        <charset val="204"/>
      </rPr>
      <t>06</t>
    </r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</si>
  <si>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</si>
  <si>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r>
      <t xml:space="preserve">ВЕРШИНИНА  </t>
    </r>
    <r>
      <rPr>
        <sz val="8"/>
        <color theme="1"/>
        <rFont val="Calibri"/>
        <family val="2"/>
        <charset val="204"/>
      </rPr>
      <t>Полина,2000</t>
    </r>
  </si>
  <si>
    <r>
      <t>РУБИНШТЕЙН 2-</t>
    </r>
    <r>
      <rPr>
        <sz val="8"/>
        <color theme="1"/>
        <rFont val="Calibri"/>
        <family val="2"/>
        <charset val="204"/>
      </rPr>
      <t>00,гнед.,мер.,баварск.</t>
    </r>
  </si>
  <si>
    <t>13.02.14г.</t>
  </si>
  <si>
    <r>
      <t xml:space="preserve">АРШИНОВА   </t>
    </r>
    <r>
      <rPr>
        <sz val="8"/>
        <color theme="1"/>
        <rFont val="Calibri"/>
        <family val="2"/>
        <charset val="204"/>
      </rPr>
      <t>Дарья,1997</t>
    </r>
  </si>
  <si>
    <r>
      <t>БЛУФОРД-</t>
    </r>
    <r>
      <rPr>
        <sz val="8"/>
        <color theme="1"/>
        <rFont val="Calibri"/>
        <family val="2"/>
        <charset val="204"/>
      </rPr>
      <t>99</t>
    </r>
  </si>
  <si>
    <r>
      <t>ГЛЕДИС-</t>
    </r>
    <r>
      <rPr>
        <sz val="8"/>
        <color theme="1"/>
        <rFont val="Calibri"/>
        <family val="2"/>
        <charset val="204"/>
      </rPr>
      <t>03</t>
    </r>
  </si>
  <si>
    <t>кск "Аллюр"</t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</si>
  <si>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-Коган И.,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-Ирсецкая Е.</t>
    </r>
  </si>
  <si>
    <t>искл.</t>
  </si>
  <si>
    <t>Чемпионат и Первенство Нижегородской области</t>
  </si>
  <si>
    <t>10 - 14 февраля 2014 г.</t>
  </si>
  <si>
    <t>Всего сумма мест</t>
  </si>
  <si>
    <t>Всего сумма %</t>
  </si>
  <si>
    <t>ГБОУДОД НОСДЮСШОР</t>
  </si>
  <si>
    <t xml:space="preserve">Абсолютное Первенство. Старшие юноши </t>
  </si>
  <si>
    <r>
      <t xml:space="preserve">АБРАМОВА    </t>
    </r>
    <r>
      <rPr>
        <sz val="10"/>
        <color theme="1"/>
        <rFont val="Calibri"/>
        <family val="2"/>
        <charset val="204"/>
      </rPr>
      <t>Софья, 1996</t>
    </r>
  </si>
  <si>
    <r>
      <t>ЗАТОН-</t>
    </r>
    <r>
      <rPr>
        <sz val="10"/>
        <color theme="1"/>
        <rFont val="Calibri"/>
        <family val="2"/>
        <charset val="204"/>
      </rPr>
      <t>99,гнед.,мер.</t>
    </r>
  </si>
  <si>
    <r>
      <t xml:space="preserve">АВДЕЕВА       </t>
    </r>
    <r>
      <rPr>
        <sz val="10"/>
        <color theme="1"/>
        <rFont val="Calibri"/>
        <family val="2"/>
        <charset val="204"/>
      </rPr>
      <t>Ольга, 1996</t>
    </r>
  </si>
  <si>
    <r>
      <t>ФУКС ФОН АЛЬТЕНБЕРГЕ-</t>
    </r>
    <r>
      <rPr>
        <sz val="10"/>
        <rFont val="Calibri"/>
        <family val="2"/>
        <charset val="204"/>
      </rPr>
      <t>99,т.рыж.,мер.,вестф., Германия</t>
    </r>
  </si>
  <si>
    <r>
      <t xml:space="preserve">ШЕЛКОВА   </t>
    </r>
    <r>
      <rPr>
        <sz val="10"/>
        <color theme="1"/>
        <rFont val="Calibri"/>
        <family val="2"/>
        <charset val="204"/>
      </rPr>
      <t>Анна,1998</t>
    </r>
  </si>
  <si>
    <r>
      <t>ТЕЗАУРУС-</t>
    </r>
    <r>
      <rPr>
        <sz val="10"/>
        <color theme="1"/>
        <rFont val="Calibri"/>
        <family val="2"/>
        <charset val="204"/>
      </rPr>
      <t>00</t>
    </r>
  </si>
  <si>
    <r>
      <t xml:space="preserve">БОЛОБАН </t>
    </r>
    <r>
      <rPr>
        <sz val="10"/>
        <color theme="1"/>
        <rFont val="Calibri"/>
        <family val="2"/>
        <charset val="204"/>
      </rPr>
      <t>Анастасия,1998</t>
    </r>
  </si>
  <si>
    <r>
      <t>СОНЕТ-</t>
    </r>
    <r>
      <rPr>
        <sz val="10"/>
        <color theme="1"/>
        <rFont val="Calibri"/>
        <family val="2"/>
        <charset val="204"/>
      </rPr>
      <t>95,рыж.,мер.</t>
    </r>
  </si>
  <si>
    <r>
      <t xml:space="preserve">ШЕРОНОВА      </t>
    </r>
    <r>
      <rPr>
        <sz val="10"/>
        <color theme="1"/>
        <rFont val="Calibri"/>
        <family val="2"/>
        <charset val="204"/>
      </rPr>
      <t>Дарья,1999</t>
    </r>
  </si>
  <si>
    <r>
      <t>САПФИР-</t>
    </r>
    <r>
      <rPr>
        <sz val="10"/>
        <color theme="1"/>
        <rFont val="Calibri"/>
        <family val="2"/>
        <charset val="204"/>
      </rPr>
      <t>04,т.кр.,мер.,терск.</t>
    </r>
  </si>
  <si>
    <r>
      <t xml:space="preserve">ТАРАСОВА   </t>
    </r>
    <r>
      <rPr>
        <sz val="10"/>
        <color theme="1"/>
        <rFont val="Calibri"/>
        <family val="2"/>
        <charset val="204"/>
      </rPr>
      <t>Дарья,1998</t>
    </r>
  </si>
  <si>
    <r>
      <t>ВЕЛЬТАФ-</t>
    </r>
    <r>
      <rPr>
        <sz val="10"/>
        <color theme="1"/>
        <rFont val="Calibri"/>
        <family val="2"/>
        <charset val="204"/>
      </rPr>
      <t>06</t>
    </r>
  </si>
  <si>
    <r>
      <t xml:space="preserve">ИОНОВА    </t>
    </r>
    <r>
      <rPr>
        <sz val="10"/>
        <color theme="1"/>
        <rFont val="Calibri"/>
        <family val="2"/>
        <charset val="204"/>
      </rPr>
      <t>Надежда, 1997</t>
    </r>
  </si>
  <si>
    <r>
      <t>ЭМИГРАНТ-</t>
    </r>
    <r>
      <rPr>
        <sz val="10"/>
        <color theme="1"/>
        <rFont val="Calibri"/>
        <family val="2"/>
        <charset val="204"/>
      </rPr>
      <t>01, рыж.,мер.</t>
    </r>
  </si>
  <si>
    <r>
      <t xml:space="preserve">СТАРЧЕНКО  </t>
    </r>
    <r>
      <rPr>
        <sz val="10"/>
        <color theme="1"/>
        <rFont val="Calibri"/>
        <family val="2"/>
        <charset val="204"/>
      </rPr>
      <t>Валерия,1998</t>
    </r>
    <r>
      <rPr>
        <b/>
        <sz val="10"/>
        <color theme="1"/>
        <rFont val="Calibri"/>
        <family val="2"/>
        <charset val="204"/>
      </rPr>
      <t xml:space="preserve">    </t>
    </r>
  </si>
  <si>
    <r>
      <t xml:space="preserve">ФЕТИСОВА      </t>
    </r>
    <r>
      <rPr>
        <sz val="10"/>
        <color theme="1"/>
        <rFont val="Calibri"/>
        <family val="2"/>
        <charset val="204"/>
      </rPr>
      <t>Диана,1998</t>
    </r>
  </si>
  <si>
    <r>
      <t>ПЕРСИВАЛЬ-</t>
    </r>
    <r>
      <rPr>
        <sz val="10"/>
        <color theme="1"/>
        <rFont val="Calibri"/>
        <family val="2"/>
        <charset val="204"/>
      </rPr>
      <t>01,гнед.,мер.</t>
    </r>
  </si>
  <si>
    <t>Абрамова С.</t>
  </si>
  <si>
    <t>Нижегородская область</t>
  </si>
  <si>
    <t>Старченко А.</t>
  </si>
  <si>
    <t>Лебедев Ю.</t>
  </si>
  <si>
    <t>Авдеева Е.</t>
  </si>
  <si>
    <t>КСК "Витязь"</t>
  </si>
  <si>
    <t>Шишканова С.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</si>
</sst>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6" fillId="0" borderId="0" xfId="0" applyFont="1"/>
    <xf numFmtId="1" fontId="9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textRotation="90" wrapText="1"/>
      <protection locked="0"/>
    </xf>
    <xf numFmtId="0" fontId="12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/>
    <xf numFmtId="0" fontId="21" fillId="0" borderId="3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21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2" xfId="1" applyFont="1" applyFill="1" applyBorder="1" applyAlignment="1" applyProtection="1">
      <alignment horizontal="center" vertical="center" textRotation="90" wrapText="1"/>
      <protection locked="0"/>
    </xf>
    <xf numFmtId="0" fontId="8" fillId="2" borderId="5" xfId="1" applyFont="1" applyFill="1" applyBorder="1" applyAlignment="1" applyProtection="1">
      <alignment horizontal="center" vertical="center" textRotation="90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164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left" textRotation="90"/>
      <protection locked="0"/>
    </xf>
    <xf numFmtId="0" fontId="8" fillId="2" borderId="5" xfId="1" applyFont="1" applyFill="1" applyBorder="1" applyAlignment="1" applyProtection="1">
      <alignment horizontal="left" textRotation="90"/>
      <protection locked="0"/>
    </xf>
    <xf numFmtId="0" fontId="11" fillId="0" borderId="1" xfId="0" applyFont="1" applyBorder="1" applyAlignment="1">
      <alignment horizontal="center"/>
    </xf>
    <xf numFmtId="0" fontId="8" fillId="2" borderId="2" xfId="1" applyFont="1" applyFill="1" applyBorder="1" applyAlignment="1" applyProtection="1">
      <alignment horizontal="center" textRotation="90" wrapText="1"/>
      <protection locked="0"/>
    </xf>
    <xf numFmtId="0" fontId="8" fillId="2" borderId="5" xfId="1" applyFont="1" applyFill="1" applyBorder="1" applyAlignment="1" applyProtection="1">
      <alignment horizontal="center" textRotation="90" wrapText="1"/>
      <protection locked="0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8" fillId="2" borderId="2" xfId="1" applyFont="1" applyFill="1" applyBorder="1" applyAlignment="1" applyProtection="1">
      <alignment horizontal="left" textRotation="90" wrapText="1"/>
      <protection locked="0"/>
    </xf>
    <xf numFmtId="0" fontId="8" fillId="2" borderId="5" xfId="1" applyFont="1" applyFill="1" applyBorder="1" applyAlignment="1" applyProtection="1">
      <alignment horizontal="left" textRotation="90" wrapText="1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Border="1" applyAlignment="1"/>
    <xf numFmtId="0" fontId="28" fillId="0" borderId="0" xfId="0" applyFont="1"/>
    <xf numFmtId="0" fontId="29" fillId="0" borderId="0" xfId="0" applyFont="1"/>
    <xf numFmtId="0" fontId="26" fillId="0" borderId="0" xfId="0" applyFont="1"/>
    <xf numFmtId="0" fontId="30" fillId="0" borderId="0" xfId="0" applyFont="1" applyBorder="1" applyAlignment="1"/>
    <xf numFmtId="0" fontId="19" fillId="2" borderId="10" xfId="1" applyFont="1" applyFill="1" applyBorder="1" applyAlignment="1" applyProtection="1">
      <alignment horizontal="center" vertical="center" textRotation="90" wrapText="1"/>
      <protection locked="0"/>
    </xf>
    <xf numFmtId="0" fontId="19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textRotation="90" wrapText="1"/>
      <protection locked="0"/>
    </xf>
    <xf numFmtId="0" fontId="19" fillId="2" borderId="12" xfId="1" applyFont="1" applyFill="1" applyBorder="1" applyAlignment="1" applyProtection="1">
      <alignment horizontal="center" vertical="center" wrapText="1"/>
      <protection locked="0"/>
    </xf>
    <xf numFmtId="164" fontId="1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19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1" applyFont="1" applyFill="1" applyBorder="1" applyAlignment="1" applyProtection="1">
      <alignment horizontal="center" vertical="center" textRotation="90" wrapText="1"/>
      <protection locked="0"/>
    </xf>
    <xf numFmtId="0" fontId="19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textRotation="90" wrapText="1"/>
      <protection locked="0"/>
    </xf>
    <xf numFmtId="0" fontId="19" fillId="2" borderId="15" xfId="1" applyFont="1" applyFill="1" applyBorder="1" applyAlignment="1" applyProtection="1">
      <alignment horizontal="center" vertical="center" wrapText="1"/>
      <protection locked="0"/>
    </xf>
    <xf numFmtId="164" fontId="19" fillId="2" borderId="15" xfId="1" applyNumberFormat="1" applyFont="1" applyFill="1" applyBorder="1" applyAlignment="1" applyProtection="1">
      <alignment horizontal="center" vertical="center" wrapText="1"/>
      <protection locked="0"/>
    </xf>
    <xf numFmtId="164" fontId="1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" fontId="31" fillId="0" borderId="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17" xfId="0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32" fillId="0" borderId="17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0"/>
  <sheetViews>
    <sheetView topLeftCell="A2" zoomScale="136" zoomScaleNormal="136" workbookViewId="0">
      <selection activeCell="D20" sqref="D20"/>
    </sheetView>
  </sheetViews>
  <sheetFormatPr defaultRowHeight="15"/>
  <cols>
    <col min="1" max="1" width="3" customWidth="1"/>
    <col min="2" max="2" width="12.7109375" customWidth="1"/>
    <col min="3" max="3" width="3.85546875" customWidth="1"/>
    <col min="4" max="4" width="27.42578125" customWidth="1"/>
    <col min="5" max="5" width="12.7109375" customWidth="1"/>
    <col min="6" max="6" width="9.7109375" customWidth="1"/>
    <col min="7" max="7" width="4.5703125" customWidth="1"/>
    <col min="8" max="8" width="5.5703125" customWidth="1"/>
    <col min="9" max="9" width="2.42578125" customWidth="1"/>
    <col min="10" max="10" width="4.85546875" customWidth="1"/>
    <col min="11" max="11" width="5.5703125" customWidth="1"/>
    <col min="12" max="12" width="2.5703125" customWidth="1"/>
    <col min="13" max="13" width="4.85546875" customWidth="1"/>
    <col min="14" max="14" width="5.5703125" customWidth="1"/>
    <col min="15" max="15" width="2.42578125" customWidth="1"/>
    <col min="16" max="16" width="5.140625" customWidth="1"/>
    <col min="17" max="17" width="5.5703125" customWidth="1"/>
    <col min="18" max="18" width="3" customWidth="1"/>
  </cols>
  <sheetData>
    <row r="1" spans="1:18" ht="1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3.5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 customHeight="1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35" t="s">
        <v>99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9.75" customHeight="1">
      <c r="A5" s="19" t="s">
        <v>1</v>
      </c>
      <c r="B5" s="19"/>
      <c r="C5" s="1"/>
      <c r="D5" s="1"/>
      <c r="E5" s="4"/>
      <c r="P5" s="39" t="s">
        <v>78</v>
      </c>
      <c r="Q5" s="39"/>
      <c r="R5" s="39"/>
    </row>
    <row r="6" spans="1:18" ht="10.5" customHeight="1">
      <c r="A6" s="36" t="s">
        <v>9</v>
      </c>
      <c r="B6" s="32" t="s">
        <v>2</v>
      </c>
      <c r="C6" s="36" t="s">
        <v>3</v>
      </c>
      <c r="D6" s="32" t="s">
        <v>4</v>
      </c>
      <c r="E6" s="32" t="s">
        <v>5</v>
      </c>
      <c r="F6" s="32" t="s">
        <v>6</v>
      </c>
      <c r="G6" s="31" t="s">
        <v>10</v>
      </c>
      <c r="H6" s="31"/>
      <c r="I6" s="31"/>
      <c r="J6" s="31" t="s">
        <v>11</v>
      </c>
      <c r="K6" s="31"/>
      <c r="L6" s="31"/>
      <c r="M6" s="31" t="s">
        <v>12</v>
      </c>
      <c r="N6" s="31"/>
      <c r="O6" s="31"/>
      <c r="P6" s="36" t="s">
        <v>13</v>
      </c>
      <c r="Q6" s="40" t="s">
        <v>14</v>
      </c>
      <c r="R6" s="42" t="s">
        <v>15</v>
      </c>
    </row>
    <row r="7" spans="1:18" ht="30.75" customHeight="1">
      <c r="A7" s="37"/>
      <c r="B7" s="38"/>
      <c r="C7" s="37"/>
      <c r="D7" s="33"/>
      <c r="E7" s="33"/>
      <c r="F7" s="33"/>
      <c r="G7" s="5" t="s">
        <v>16</v>
      </c>
      <c r="H7" s="6" t="s">
        <v>17</v>
      </c>
      <c r="I7" s="7" t="s">
        <v>9</v>
      </c>
      <c r="J7" s="5" t="s">
        <v>16</v>
      </c>
      <c r="K7" s="6" t="s">
        <v>17</v>
      </c>
      <c r="L7" s="7" t="s">
        <v>9</v>
      </c>
      <c r="M7" s="5" t="s">
        <v>16</v>
      </c>
      <c r="N7" s="6" t="s">
        <v>17</v>
      </c>
      <c r="O7" s="7" t="s">
        <v>9</v>
      </c>
      <c r="P7" s="37"/>
      <c r="Q7" s="41"/>
      <c r="R7" s="43"/>
    </row>
    <row r="8" spans="1:18" ht="21.75" customHeight="1">
      <c r="A8" s="18">
        <f t="shared" ref="A8:A27" si="0">RANK(P8,P$8:P$27,0)</f>
        <v>1</v>
      </c>
      <c r="B8" s="10" t="s">
        <v>48</v>
      </c>
      <c r="C8" s="11">
        <v>2</v>
      </c>
      <c r="D8" s="10" t="s">
        <v>26</v>
      </c>
      <c r="E8" s="13" t="s">
        <v>50</v>
      </c>
      <c r="F8" s="8" t="s">
        <v>7</v>
      </c>
      <c r="G8" s="8">
        <v>240</v>
      </c>
      <c r="H8" s="9">
        <f t="shared" ref="H8:H27" si="1">G8/3.7</f>
        <v>64.864864864864856</v>
      </c>
      <c r="I8" s="8">
        <f t="shared" ref="I8:I27" si="2">RANK(G8,G$8:G$27,0)</f>
        <v>2</v>
      </c>
      <c r="J8" s="8">
        <v>240</v>
      </c>
      <c r="K8" s="9">
        <f t="shared" ref="K8:K27" si="3">J8/3.7</f>
        <v>64.864864864864856</v>
      </c>
      <c r="L8" s="8">
        <f t="shared" ref="L8:L27" si="4">RANK(J8,J$8:J$27,0)</f>
        <v>1</v>
      </c>
      <c r="M8" s="8">
        <v>241.5</v>
      </c>
      <c r="N8" s="9">
        <f t="shared" ref="N8:N27" si="5">M8/3.7</f>
        <v>65.270270270270274</v>
      </c>
      <c r="O8" s="8">
        <f t="shared" ref="O8:O27" si="6">RANK(M8,M$8:M$27,0)</f>
        <v>1</v>
      </c>
      <c r="P8" s="8">
        <f t="shared" ref="P8:P27" si="7">G8+J8+M8</f>
        <v>721.5</v>
      </c>
      <c r="Q8" s="9">
        <f t="shared" ref="Q8:Q27" si="8">P8/11.1</f>
        <v>65</v>
      </c>
      <c r="R8" s="8" t="s">
        <v>38</v>
      </c>
    </row>
    <row r="9" spans="1:18" ht="21.75" customHeight="1">
      <c r="A9" s="18">
        <f t="shared" si="0"/>
        <v>2</v>
      </c>
      <c r="B9" s="16" t="s">
        <v>56</v>
      </c>
      <c r="C9" s="11">
        <v>1</v>
      </c>
      <c r="D9" s="16" t="s">
        <v>57</v>
      </c>
      <c r="E9" s="13" t="s">
        <v>50</v>
      </c>
      <c r="F9" s="8" t="s">
        <v>7</v>
      </c>
      <c r="G9" s="8">
        <v>240.5</v>
      </c>
      <c r="H9" s="9">
        <f t="shared" si="1"/>
        <v>65</v>
      </c>
      <c r="I9" s="8">
        <f t="shared" si="2"/>
        <v>1</v>
      </c>
      <c r="J9" s="8">
        <v>235.5</v>
      </c>
      <c r="K9" s="9">
        <f t="shared" si="3"/>
        <v>63.648648648648646</v>
      </c>
      <c r="L9" s="8">
        <f t="shared" si="4"/>
        <v>4</v>
      </c>
      <c r="M9" s="8">
        <v>223</v>
      </c>
      <c r="N9" s="9">
        <f t="shared" si="5"/>
        <v>60.270270270270267</v>
      </c>
      <c r="O9" s="8">
        <f t="shared" si="6"/>
        <v>6</v>
      </c>
      <c r="P9" s="8">
        <f t="shared" si="7"/>
        <v>699</v>
      </c>
      <c r="Q9" s="9">
        <f t="shared" si="8"/>
        <v>62.972972972972975</v>
      </c>
      <c r="R9" s="8">
        <v>1</v>
      </c>
    </row>
    <row r="10" spans="1:18" ht="22.5" customHeight="1">
      <c r="A10" s="18">
        <f t="shared" si="0"/>
        <v>3</v>
      </c>
      <c r="B10" s="16" t="s">
        <v>51</v>
      </c>
      <c r="C10" s="11">
        <v>1</v>
      </c>
      <c r="D10" s="16" t="s">
        <v>52</v>
      </c>
      <c r="E10" s="13" t="s">
        <v>50</v>
      </c>
      <c r="F10" s="8" t="s">
        <v>7</v>
      </c>
      <c r="G10" s="8">
        <v>232</v>
      </c>
      <c r="H10" s="9">
        <f t="shared" si="1"/>
        <v>62.702702702702702</v>
      </c>
      <c r="I10" s="8">
        <f t="shared" si="2"/>
        <v>3</v>
      </c>
      <c r="J10" s="8">
        <v>237.5</v>
      </c>
      <c r="K10" s="9">
        <f t="shared" si="3"/>
        <v>64.189189189189193</v>
      </c>
      <c r="L10" s="8">
        <f t="shared" si="4"/>
        <v>2</v>
      </c>
      <c r="M10" s="8">
        <v>222.5</v>
      </c>
      <c r="N10" s="9">
        <f t="shared" si="5"/>
        <v>60.13513513513513</v>
      </c>
      <c r="O10" s="8">
        <f t="shared" si="6"/>
        <v>7</v>
      </c>
      <c r="P10" s="8">
        <f t="shared" si="7"/>
        <v>692</v>
      </c>
      <c r="Q10" s="9">
        <f t="shared" si="8"/>
        <v>62.342342342342342</v>
      </c>
      <c r="R10" s="8">
        <v>1</v>
      </c>
    </row>
    <row r="11" spans="1:18" ht="22.5" customHeight="1">
      <c r="A11" s="18">
        <f t="shared" si="0"/>
        <v>4</v>
      </c>
      <c r="B11" s="10" t="s">
        <v>58</v>
      </c>
      <c r="C11" s="11">
        <v>1</v>
      </c>
      <c r="D11" s="10" t="s">
        <v>77</v>
      </c>
      <c r="E11" s="13" t="s">
        <v>50</v>
      </c>
      <c r="F11" s="8" t="s">
        <v>7</v>
      </c>
      <c r="G11" s="8">
        <v>229</v>
      </c>
      <c r="H11" s="9">
        <f t="shared" si="1"/>
        <v>61.891891891891888</v>
      </c>
      <c r="I11" s="8">
        <f t="shared" si="2"/>
        <v>6</v>
      </c>
      <c r="J11" s="8">
        <v>233</v>
      </c>
      <c r="K11" s="9">
        <f t="shared" si="3"/>
        <v>62.972972972972968</v>
      </c>
      <c r="L11" s="8">
        <f t="shared" si="4"/>
        <v>5</v>
      </c>
      <c r="M11" s="8">
        <v>228.5</v>
      </c>
      <c r="N11" s="9">
        <f t="shared" si="5"/>
        <v>61.756756756756751</v>
      </c>
      <c r="O11" s="8">
        <f t="shared" si="6"/>
        <v>4</v>
      </c>
      <c r="P11" s="8">
        <f t="shared" si="7"/>
        <v>690.5</v>
      </c>
      <c r="Q11" s="9">
        <f t="shared" si="8"/>
        <v>62.207207207207212</v>
      </c>
      <c r="R11" s="8">
        <v>1</v>
      </c>
    </row>
    <row r="12" spans="1:18" ht="21.75" customHeight="1">
      <c r="A12" s="18">
        <f t="shared" si="0"/>
        <v>4</v>
      </c>
      <c r="B12" s="10" t="s">
        <v>39</v>
      </c>
      <c r="C12" s="11">
        <v>1</v>
      </c>
      <c r="D12" s="25" t="s">
        <v>40</v>
      </c>
      <c r="E12" s="13" t="s">
        <v>50</v>
      </c>
      <c r="F12" s="8" t="s">
        <v>7</v>
      </c>
      <c r="G12" s="8">
        <v>231</v>
      </c>
      <c r="H12" s="9">
        <f t="shared" si="1"/>
        <v>62.432432432432428</v>
      </c>
      <c r="I12" s="8">
        <f t="shared" si="2"/>
        <v>4</v>
      </c>
      <c r="J12" s="8">
        <v>237</v>
      </c>
      <c r="K12" s="9">
        <f t="shared" si="3"/>
        <v>64.054054054054049</v>
      </c>
      <c r="L12" s="8">
        <f t="shared" si="4"/>
        <v>3</v>
      </c>
      <c r="M12" s="8">
        <v>222.5</v>
      </c>
      <c r="N12" s="9">
        <f t="shared" si="5"/>
        <v>60.13513513513513</v>
      </c>
      <c r="O12" s="8">
        <f t="shared" si="6"/>
        <v>7</v>
      </c>
      <c r="P12" s="8">
        <f t="shared" si="7"/>
        <v>690.5</v>
      </c>
      <c r="Q12" s="9">
        <f t="shared" si="8"/>
        <v>62.207207207207212</v>
      </c>
      <c r="R12" s="8">
        <v>1</v>
      </c>
    </row>
    <row r="13" spans="1:18" ht="21.75" customHeight="1">
      <c r="A13" s="18">
        <f t="shared" si="0"/>
        <v>6</v>
      </c>
      <c r="B13" s="10" t="s">
        <v>66</v>
      </c>
      <c r="C13" s="11">
        <v>1</v>
      </c>
      <c r="D13" s="10" t="s">
        <v>72</v>
      </c>
      <c r="E13" s="13" t="s">
        <v>45</v>
      </c>
      <c r="F13" s="8" t="s">
        <v>7</v>
      </c>
      <c r="G13" s="8">
        <v>230.5</v>
      </c>
      <c r="H13" s="9">
        <f t="shared" si="1"/>
        <v>62.297297297297291</v>
      </c>
      <c r="I13" s="8">
        <f t="shared" si="2"/>
        <v>5</v>
      </c>
      <c r="J13" s="8">
        <v>227.5</v>
      </c>
      <c r="K13" s="9">
        <f t="shared" si="3"/>
        <v>61.486486486486484</v>
      </c>
      <c r="L13" s="8">
        <f t="shared" si="4"/>
        <v>7</v>
      </c>
      <c r="M13" s="8">
        <v>230.5</v>
      </c>
      <c r="N13" s="9">
        <f t="shared" si="5"/>
        <v>62.297297297297291</v>
      </c>
      <c r="O13" s="8">
        <f t="shared" si="6"/>
        <v>2</v>
      </c>
      <c r="P13" s="8">
        <f t="shared" si="7"/>
        <v>688.5</v>
      </c>
      <c r="Q13" s="9">
        <f t="shared" si="8"/>
        <v>62.027027027027032</v>
      </c>
      <c r="R13" s="8">
        <v>1</v>
      </c>
    </row>
    <row r="14" spans="1:18" ht="22.5" customHeight="1">
      <c r="A14" s="18">
        <f t="shared" si="0"/>
        <v>7</v>
      </c>
      <c r="B14" s="16" t="s">
        <v>30</v>
      </c>
      <c r="C14" s="11" t="s">
        <v>38</v>
      </c>
      <c r="D14" s="16" t="s">
        <v>31</v>
      </c>
      <c r="E14" s="13" t="s">
        <v>32</v>
      </c>
      <c r="F14" s="8" t="s">
        <v>7</v>
      </c>
      <c r="G14" s="26">
        <v>223.5</v>
      </c>
      <c r="H14" s="9">
        <f t="shared" si="1"/>
        <v>60.405405405405403</v>
      </c>
      <c r="I14" s="8">
        <f t="shared" si="2"/>
        <v>8</v>
      </c>
      <c r="J14" s="8">
        <v>229</v>
      </c>
      <c r="K14" s="9">
        <f t="shared" si="3"/>
        <v>61.891891891891888</v>
      </c>
      <c r="L14" s="8">
        <f t="shared" si="4"/>
        <v>6</v>
      </c>
      <c r="M14" s="26">
        <v>229.5</v>
      </c>
      <c r="N14" s="9">
        <f t="shared" si="5"/>
        <v>62.027027027027025</v>
      </c>
      <c r="O14" s="8">
        <f t="shared" si="6"/>
        <v>3</v>
      </c>
      <c r="P14" s="8">
        <f t="shared" si="7"/>
        <v>682</v>
      </c>
      <c r="Q14" s="9">
        <f t="shared" si="8"/>
        <v>61.441441441441441</v>
      </c>
      <c r="R14" s="8">
        <v>1</v>
      </c>
    </row>
    <row r="15" spans="1:18" ht="22.5" customHeight="1">
      <c r="A15" s="18">
        <f t="shared" si="0"/>
        <v>8</v>
      </c>
      <c r="B15" s="16" t="s">
        <v>64</v>
      </c>
      <c r="C15" s="11">
        <v>1</v>
      </c>
      <c r="D15" s="16" t="s">
        <v>44</v>
      </c>
      <c r="E15" s="13" t="s">
        <v>32</v>
      </c>
      <c r="F15" s="8" t="s">
        <v>7</v>
      </c>
      <c r="G15" s="26">
        <v>228.5</v>
      </c>
      <c r="H15" s="9">
        <f t="shared" si="1"/>
        <v>61.756756756756751</v>
      </c>
      <c r="I15" s="8">
        <f t="shared" si="2"/>
        <v>7</v>
      </c>
      <c r="J15" s="8">
        <v>222</v>
      </c>
      <c r="K15" s="9">
        <f t="shared" si="3"/>
        <v>60</v>
      </c>
      <c r="L15" s="8">
        <f t="shared" si="4"/>
        <v>11</v>
      </c>
      <c r="M15" s="8">
        <v>227</v>
      </c>
      <c r="N15" s="9">
        <f t="shared" si="5"/>
        <v>61.351351351351347</v>
      </c>
      <c r="O15" s="8">
        <f t="shared" si="6"/>
        <v>5</v>
      </c>
      <c r="P15" s="8">
        <f t="shared" si="7"/>
        <v>677.5</v>
      </c>
      <c r="Q15" s="9">
        <f t="shared" si="8"/>
        <v>61.036036036036037</v>
      </c>
      <c r="R15" s="8">
        <v>1</v>
      </c>
    </row>
    <row r="16" spans="1:18" ht="22.5" customHeight="1">
      <c r="A16" s="18">
        <f t="shared" si="0"/>
        <v>9</v>
      </c>
      <c r="B16" s="16" t="s">
        <v>53</v>
      </c>
      <c r="C16" s="11">
        <v>1</v>
      </c>
      <c r="D16" s="16" t="s">
        <v>54</v>
      </c>
      <c r="E16" s="13" t="s">
        <v>55</v>
      </c>
      <c r="F16" s="8" t="s">
        <v>7</v>
      </c>
      <c r="G16" s="8">
        <v>221</v>
      </c>
      <c r="H16" s="9">
        <f t="shared" si="1"/>
        <v>59.729729729729726</v>
      </c>
      <c r="I16" s="8">
        <f t="shared" si="2"/>
        <v>10</v>
      </c>
      <c r="J16" s="8">
        <v>225</v>
      </c>
      <c r="K16" s="9">
        <f t="shared" si="3"/>
        <v>60.810810810810807</v>
      </c>
      <c r="L16" s="8">
        <f t="shared" si="4"/>
        <v>8</v>
      </c>
      <c r="M16" s="8">
        <v>220.5</v>
      </c>
      <c r="N16" s="9">
        <f t="shared" si="5"/>
        <v>59.594594594594589</v>
      </c>
      <c r="O16" s="8">
        <f t="shared" si="6"/>
        <v>9</v>
      </c>
      <c r="P16" s="8">
        <f t="shared" si="7"/>
        <v>666.5</v>
      </c>
      <c r="Q16" s="9">
        <f t="shared" si="8"/>
        <v>60.04504504504505</v>
      </c>
      <c r="R16" s="8">
        <v>1</v>
      </c>
    </row>
    <row r="17" spans="1:18" ht="22.5" customHeight="1">
      <c r="A17" s="18">
        <f t="shared" si="0"/>
        <v>10</v>
      </c>
      <c r="B17" s="14" t="s">
        <v>33</v>
      </c>
      <c r="C17" s="11">
        <v>1</v>
      </c>
      <c r="D17" s="16" t="s">
        <v>49</v>
      </c>
      <c r="E17" s="13" t="s">
        <v>50</v>
      </c>
      <c r="F17" s="8" t="s">
        <v>7</v>
      </c>
      <c r="G17" s="8">
        <v>219</v>
      </c>
      <c r="H17" s="9">
        <f t="shared" si="1"/>
        <v>59.189189189189186</v>
      </c>
      <c r="I17" s="8">
        <f t="shared" si="2"/>
        <v>11</v>
      </c>
      <c r="J17" s="8">
        <v>224.5</v>
      </c>
      <c r="K17" s="9">
        <f t="shared" si="3"/>
        <v>60.67567567567567</v>
      </c>
      <c r="L17" s="8">
        <f t="shared" si="4"/>
        <v>9</v>
      </c>
      <c r="M17" s="8">
        <v>218.5</v>
      </c>
      <c r="N17" s="9">
        <f t="shared" si="5"/>
        <v>59.054054054054049</v>
      </c>
      <c r="O17" s="8">
        <f t="shared" si="6"/>
        <v>10</v>
      </c>
      <c r="P17" s="8">
        <f t="shared" si="7"/>
        <v>662</v>
      </c>
      <c r="Q17" s="9">
        <f t="shared" si="8"/>
        <v>59.63963963963964</v>
      </c>
      <c r="R17" s="8">
        <v>2</v>
      </c>
    </row>
    <row r="18" spans="1:18" ht="22.5" customHeight="1">
      <c r="A18" s="18">
        <f t="shared" si="0"/>
        <v>11</v>
      </c>
      <c r="B18" s="16" t="s">
        <v>34</v>
      </c>
      <c r="C18" s="11">
        <v>1</v>
      </c>
      <c r="D18" s="16" t="s">
        <v>36</v>
      </c>
      <c r="E18" s="13" t="s">
        <v>32</v>
      </c>
      <c r="F18" s="8" t="s">
        <v>7</v>
      </c>
      <c r="G18" s="8">
        <v>214</v>
      </c>
      <c r="H18" s="9">
        <f t="shared" si="1"/>
        <v>57.837837837837839</v>
      </c>
      <c r="I18" s="8">
        <f t="shared" si="2"/>
        <v>16</v>
      </c>
      <c r="J18" s="26">
        <v>222.5</v>
      </c>
      <c r="K18" s="9">
        <f t="shared" si="3"/>
        <v>60.13513513513513</v>
      </c>
      <c r="L18" s="8">
        <f t="shared" si="4"/>
        <v>10</v>
      </c>
      <c r="M18" s="8">
        <v>217</v>
      </c>
      <c r="N18" s="9">
        <f t="shared" si="5"/>
        <v>58.648648648648646</v>
      </c>
      <c r="O18" s="8">
        <f t="shared" si="6"/>
        <v>11</v>
      </c>
      <c r="P18" s="8">
        <f t="shared" si="7"/>
        <v>653.5</v>
      </c>
      <c r="Q18" s="9">
        <f t="shared" si="8"/>
        <v>58.873873873873876</v>
      </c>
      <c r="R18" s="8">
        <v>2</v>
      </c>
    </row>
    <row r="19" spans="1:18" ht="22.5" customHeight="1">
      <c r="A19" s="18">
        <f t="shared" si="0"/>
        <v>12</v>
      </c>
      <c r="B19" s="10" t="s">
        <v>67</v>
      </c>
      <c r="C19" s="11">
        <v>1</v>
      </c>
      <c r="D19" s="10" t="s">
        <v>68</v>
      </c>
      <c r="E19" s="13" t="s">
        <v>69</v>
      </c>
      <c r="F19" s="8" t="s">
        <v>7</v>
      </c>
      <c r="G19" s="8">
        <v>221.5</v>
      </c>
      <c r="H19" s="9">
        <f t="shared" si="1"/>
        <v>59.864864864864863</v>
      </c>
      <c r="I19" s="8">
        <f t="shared" si="2"/>
        <v>9</v>
      </c>
      <c r="J19" s="8">
        <v>217.5</v>
      </c>
      <c r="K19" s="9">
        <f t="shared" si="3"/>
        <v>58.783783783783782</v>
      </c>
      <c r="L19" s="8">
        <f t="shared" si="4"/>
        <v>15</v>
      </c>
      <c r="M19" s="8">
        <v>212.5</v>
      </c>
      <c r="N19" s="9">
        <f t="shared" si="5"/>
        <v>57.432432432432428</v>
      </c>
      <c r="O19" s="8">
        <f t="shared" si="6"/>
        <v>15</v>
      </c>
      <c r="P19" s="8">
        <f t="shared" si="7"/>
        <v>651.5</v>
      </c>
      <c r="Q19" s="9">
        <f t="shared" si="8"/>
        <v>58.693693693693696</v>
      </c>
      <c r="R19" s="8">
        <v>2</v>
      </c>
    </row>
    <row r="20" spans="1:18" ht="22.5" customHeight="1">
      <c r="A20" s="18">
        <f t="shared" si="0"/>
        <v>13</v>
      </c>
      <c r="B20" s="10" t="s">
        <v>73</v>
      </c>
      <c r="C20" s="11">
        <v>1</v>
      </c>
      <c r="D20" s="10" t="s">
        <v>74</v>
      </c>
      <c r="E20" s="13" t="s">
        <v>69</v>
      </c>
      <c r="F20" s="8" t="s">
        <v>7</v>
      </c>
      <c r="G20" s="8">
        <v>211</v>
      </c>
      <c r="H20" s="9">
        <f t="shared" si="1"/>
        <v>57.027027027027025</v>
      </c>
      <c r="I20" s="8">
        <f t="shared" si="2"/>
        <v>20</v>
      </c>
      <c r="J20" s="8">
        <v>220.5</v>
      </c>
      <c r="K20" s="9">
        <f t="shared" si="3"/>
        <v>59.594594594594589</v>
      </c>
      <c r="L20" s="8">
        <f t="shared" si="4"/>
        <v>12</v>
      </c>
      <c r="M20" s="8">
        <v>216.5</v>
      </c>
      <c r="N20" s="9">
        <f t="shared" si="5"/>
        <v>58.513513513513509</v>
      </c>
      <c r="O20" s="8">
        <f t="shared" si="6"/>
        <v>12</v>
      </c>
      <c r="P20" s="8">
        <f t="shared" si="7"/>
        <v>648</v>
      </c>
      <c r="Q20" s="9">
        <f t="shared" si="8"/>
        <v>58.378378378378379</v>
      </c>
      <c r="R20" s="8">
        <v>2</v>
      </c>
    </row>
    <row r="21" spans="1:18" ht="22.5" customHeight="1">
      <c r="A21" s="18">
        <f t="shared" si="0"/>
        <v>13</v>
      </c>
      <c r="B21" s="16" t="s">
        <v>62</v>
      </c>
      <c r="C21" s="11">
        <v>2</v>
      </c>
      <c r="D21" s="16" t="s">
        <v>63</v>
      </c>
      <c r="E21" s="13" t="s">
        <v>50</v>
      </c>
      <c r="F21" s="8" t="s">
        <v>7</v>
      </c>
      <c r="G21" s="8">
        <v>218.5</v>
      </c>
      <c r="H21" s="9">
        <f t="shared" si="1"/>
        <v>59.054054054054049</v>
      </c>
      <c r="I21" s="8">
        <f t="shared" si="2"/>
        <v>12</v>
      </c>
      <c r="J21" s="8">
        <v>217.5</v>
      </c>
      <c r="K21" s="9">
        <f t="shared" si="3"/>
        <v>58.783783783783782</v>
      </c>
      <c r="L21" s="8">
        <f t="shared" si="4"/>
        <v>15</v>
      </c>
      <c r="M21" s="8">
        <v>212</v>
      </c>
      <c r="N21" s="9">
        <f t="shared" si="5"/>
        <v>57.297297297297291</v>
      </c>
      <c r="O21" s="8">
        <f t="shared" si="6"/>
        <v>17</v>
      </c>
      <c r="P21" s="8">
        <f t="shared" si="7"/>
        <v>648</v>
      </c>
      <c r="Q21" s="9">
        <f t="shared" si="8"/>
        <v>58.378378378378379</v>
      </c>
      <c r="R21" s="8">
        <v>2</v>
      </c>
    </row>
    <row r="22" spans="1:18" ht="22.5" customHeight="1">
      <c r="A22" s="18">
        <f t="shared" si="0"/>
        <v>15</v>
      </c>
      <c r="B22" s="10" t="s">
        <v>75</v>
      </c>
      <c r="C22" s="11">
        <v>1</v>
      </c>
      <c r="D22" s="10" t="s">
        <v>76</v>
      </c>
      <c r="E22" s="13" t="s">
        <v>69</v>
      </c>
      <c r="F22" s="8" t="s">
        <v>7</v>
      </c>
      <c r="G22" s="8">
        <v>217</v>
      </c>
      <c r="H22" s="9">
        <f t="shared" si="1"/>
        <v>58.648648648648646</v>
      </c>
      <c r="I22" s="8">
        <f t="shared" si="2"/>
        <v>13</v>
      </c>
      <c r="J22" s="8">
        <v>214.5</v>
      </c>
      <c r="K22" s="9">
        <f t="shared" si="3"/>
        <v>57.972972972972968</v>
      </c>
      <c r="L22" s="8">
        <f t="shared" si="4"/>
        <v>20</v>
      </c>
      <c r="M22" s="8">
        <v>213</v>
      </c>
      <c r="N22" s="9">
        <f t="shared" si="5"/>
        <v>57.567567567567565</v>
      </c>
      <c r="O22" s="8">
        <f t="shared" si="6"/>
        <v>13</v>
      </c>
      <c r="P22" s="8">
        <f t="shared" si="7"/>
        <v>644.5</v>
      </c>
      <c r="Q22" s="9">
        <f t="shared" si="8"/>
        <v>58.063063063063062</v>
      </c>
      <c r="R22" s="8">
        <v>2</v>
      </c>
    </row>
    <row r="23" spans="1:18" ht="22.5" customHeight="1">
      <c r="A23" s="18">
        <f t="shared" si="0"/>
        <v>16</v>
      </c>
      <c r="B23" s="17" t="s">
        <v>61</v>
      </c>
      <c r="C23" s="11">
        <v>3</v>
      </c>
      <c r="D23" s="16" t="s">
        <v>18</v>
      </c>
      <c r="E23" s="13" t="s">
        <v>32</v>
      </c>
      <c r="F23" s="8" t="s">
        <v>7</v>
      </c>
      <c r="G23" s="8">
        <v>213.5</v>
      </c>
      <c r="H23" s="9">
        <f t="shared" si="1"/>
        <v>57.702702702702702</v>
      </c>
      <c r="I23" s="8">
        <f t="shared" si="2"/>
        <v>18</v>
      </c>
      <c r="J23" s="8">
        <v>218</v>
      </c>
      <c r="K23" s="9">
        <f t="shared" si="3"/>
        <v>58.918918918918919</v>
      </c>
      <c r="L23" s="8">
        <f t="shared" si="4"/>
        <v>14</v>
      </c>
      <c r="M23" s="8">
        <v>212.5</v>
      </c>
      <c r="N23" s="9">
        <f t="shared" si="5"/>
        <v>57.432432432432428</v>
      </c>
      <c r="O23" s="8">
        <f t="shared" si="6"/>
        <v>15</v>
      </c>
      <c r="P23" s="8">
        <f t="shared" si="7"/>
        <v>644</v>
      </c>
      <c r="Q23" s="9">
        <f t="shared" si="8"/>
        <v>58.018018018018019</v>
      </c>
      <c r="R23" s="8">
        <v>2</v>
      </c>
    </row>
    <row r="24" spans="1:18" ht="23.25">
      <c r="A24" s="18">
        <f t="shared" si="0"/>
        <v>16</v>
      </c>
      <c r="B24" s="10" t="s">
        <v>70</v>
      </c>
      <c r="C24" s="11">
        <v>1</v>
      </c>
      <c r="D24" s="10" t="s">
        <v>71</v>
      </c>
      <c r="E24" s="13" t="s">
        <v>69</v>
      </c>
      <c r="F24" s="8" t="s">
        <v>7</v>
      </c>
      <c r="G24" s="8">
        <v>214.5</v>
      </c>
      <c r="H24" s="9">
        <f t="shared" si="1"/>
        <v>57.972972972972968</v>
      </c>
      <c r="I24" s="8">
        <f t="shared" si="2"/>
        <v>15</v>
      </c>
      <c r="J24" s="8">
        <v>218.5</v>
      </c>
      <c r="K24" s="9">
        <f t="shared" si="3"/>
        <v>59.054054054054049</v>
      </c>
      <c r="L24" s="8">
        <f t="shared" si="4"/>
        <v>13</v>
      </c>
      <c r="M24" s="8">
        <v>211</v>
      </c>
      <c r="N24" s="9">
        <f t="shared" si="5"/>
        <v>57.027027027027025</v>
      </c>
      <c r="O24" s="8">
        <f t="shared" si="6"/>
        <v>19</v>
      </c>
      <c r="P24" s="8">
        <f t="shared" si="7"/>
        <v>644</v>
      </c>
      <c r="Q24" s="9">
        <f t="shared" si="8"/>
        <v>58.018018018018019</v>
      </c>
      <c r="R24" s="8">
        <v>2</v>
      </c>
    </row>
    <row r="25" spans="1:18" ht="22.5" customHeight="1">
      <c r="A25" s="18">
        <f t="shared" si="0"/>
        <v>18</v>
      </c>
      <c r="B25" s="16" t="s">
        <v>59</v>
      </c>
      <c r="C25" s="11">
        <v>3</v>
      </c>
      <c r="D25" s="16" t="s">
        <v>41</v>
      </c>
      <c r="E25" s="13" t="s">
        <v>32</v>
      </c>
      <c r="F25" s="8" t="s">
        <v>7</v>
      </c>
      <c r="G25" s="8">
        <v>214</v>
      </c>
      <c r="H25" s="9">
        <f t="shared" si="1"/>
        <v>57.837837837837839</v>
      </c>
      <c r="I25" s="8">
        <f t="shared" si="2"/>
        <v>16</v>
      </c>
      <c r="J25" s="8">
        <v>217.5</v>
      </c>
      <c r="K25" s="9">
        <f t="shared" si="3"/>
        <v>58.783783783783782</v>
      </c>
      <c r="L25" s="8">
        <f t="shared" si="4"/>
        <v>15</v>
      </c>
      <c r="M25" s="8">
        <v>212</v>
      </c>
      <c r="N25" s="9">
        <f t="shared" si="5"/>
        <v>57.297297297297291</v>
      </c>
      <c r="O25" s="8">
        <f t="shared" si="6"/>
        <v>17</v>
      </c>
      <c r="P25" s="8">
        <f t="shared" si="7"/>
        <v>643.5</v>
      </c>
      <c r="Q25" s="9">
        <f t="shared" si="8"/>
        <v>57.972972972972975</v>
      </c>
      <c r="R25" s="8">
        <v>2</v>
      </c>
    </row>
    <row r="26" spans="1:18" ht="22.5">
      <c r="A26" s="18">
        <f t="shared" si="0"/>
        <v>19</v>
      </c>
      <c r="B26" s="16" t="s">
        <v>60</v>
      </c>
      <c r="C26" s="11">
        <v>3</v>
      </c>
      <c r="D26" s="16" t="s">
        <v>43</v>
      </c>
      <c r="E26" s="13" t="s">
        <v>32</v>
      </c>
      <c r="F26" s="8" t="s">
        <v>7</v>
      </c>
      <c r="G26" s="8">
        <v>213</v>
      </c>
      <c r="H26" s="9">
        <f t="shared" si="1"/>
        <v>57.567567567567565</v>
      </c>
      <c r="I26" s="8">
        <f t="shared" si="2"/>
        <v>19</v>
      </c>
      <c r="J26" s="8">
        <v>215.5</v>
      </c>
      <c r="K26" s="9">
        <f t="shared" si="3"/>
        <v>58.243243243243242</v>
      </c>
      <c r="L26" s="8">
        <f t="shared" si="4"/>
        <v>18</v>
      </c>
      <c r="M26" s="8">
        <v>213</v>
      </c>
      <c r="N26" s="9">
        <f t="shared" si="5"/>
        <v>57.567567567567565</v>
      </c>
      <c r="O26" s="8">
        <f t="shared" si="6"/>
        <v>13</v>
      </c>
      <c r="P26" s="8">
        <f t="shared" si="7"/>
        <v>641.5</v>
      </c>
      <c r="Q26" s="9">
        <f t="shared" si="8"/>
        <v>57.792792792792795</v>
      </c>
      <c r="R26" s="8">
        <v>2</v>
      </c>
    </row>
    <row r="27" spans="1:18" ht="22.5">
      <c r="A27" s="18">
        <f t="shared" si="0"/>
        <v>20</v>
      </c>
      <c r="B27" s="16" t="s">
        <v>65</v>
      </c>
      <c r="C27" s="11">
        <v>1</v>
      </c>
      <c r="D27" s="16" t="s">
        <v>63</v>
      </c>
      <c r="E27" s="13" t="s">
        <v>35</v>
      </c>
      <c r="F27" s="8" t="s">
        <v>7</v>
      </c>
      <c r="G27" s="8">
        <v>215</v>
      </c>
      <c r="H27" s="9">
        <f t="shared" si="1"/>
        <v>58.108108108108105</v>
      </c>
      <c r="I27" s="8">
        <f t="shared" si="2"/>
        <v>14</v>
      </c>
      <c r="J27" s="8">
        <v>215</v>
      </c>
      <c r="K27" s="9">
        <f t="shared" si="3"/>
        <v>58.108108108108105</v>
      </c>
      <c r="L27" s="8">
        <f t="shared" si="4"/>
        <v>19</v>
      </c>
      <c r="M27" s="8">
        <v>205.5</v>
      </c>
      <c r="N27" s="9">
        <f t="shared" si="5"/>
        <v>55.54054054054054</v>
      </c>
      <c r="O27" s="8">
        <f t="shared" si="6"/>
        <v>20</v>
      </c>
      <c r="P27" s="8">
        <f t="shared" si="7"/>
        <v>635.5</v>
      </c>
      <c r="Q27" s="9">
        <f t="shared" si="8"/>
        <v>57.252252252252255</v>
      </c>
      <c r="R27" s="8">
        <v>2</v>
      </c>
    </row>
    <row r="29" spans="1:18">
      <c r="B29" t="s">
        <v>20</v>
      </c>
      <c r="K29" t="s">
        <v>42</v>
      </c>
    </row>
    <row r="30" spans="1:18">
      <c r="B30" t="s">
        <v>21</v>
      </c>
      <c r="K30" t="s">
        <v>25</v>
      </c>
    </row>
  </sheetData>
  <sortState ref="A10:R27">
    <sortCondition ref="A10:A27"/>
  </sortState>
  <mergeCells count="17">
    <mergeCell ref="J6:L6"/>
    <mergeCell ref="M6:O6"/>
    <mergeCell ref="D6:D7"/>
    <mergeCell ref="A1:R1"/>
    <mergeCell ref="A2:R2"/>
    <mergeCell ref="A3:R3"/>
    <mergeCell ref="A4:R4"/>
    <mergeCell ref="A6:A7"/>
    <mergeCell ref="B6:B7"/>
    <mergeCell ref="C6:C7"/>
    <mergeCell ref="P6:P7"/>
    <mergeCell ref="P5:R5"/>
    <mergeCell ref="Q6:Q7"/>
    <mergeCell ref="R6:R7"/>
    <mergeCell ref="E6:E7"/>
    <mergeCell ref="F6:F7"/>
    <mergeCell ref="G6:I6"/>
  </mergeCells>
  <pageMargins left="0" right="0" top="0" bottom="0" header="0.31496062992125984" footer="0.1968503937007874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20"/>
  <sheetViews>
    <sheetView topLeftCell="A5" zoomScale="136" zoomScaleNormal="136" workbookViewId="0">
      <selection activeCell="D24" sqref="D24"/>
    </sheetView>
  </sheetViews>
  <sheetFormatPr defaultRowHeight="15"/>
  <cols>
    <col min="1" max="1" width="5.140625" customWidth="1"/>
    <col min="2" max="2" width="12.7109375" customWidth="1"/>
    <col min="3" max="3" width="3.5703125" customWidth="1"/>
    <col min="4" max="4" width="23.5703125" customWidth="1"/>
    <col min="5" max="5" width="10.140625" customWidth="1"/>
    <col min="7" max="7" width="4.7109375" customWidth="1"/>
    <col min="8" max="8" width="5.5703125" customWidth="1"/>
    <col min="9" max="9" width="2.42578125" customWidth="1"/>
    <col min="10" max="10" width="4.5703125" customWidth="1"/>
    <col min="11" max="11" width="5.7109375" customWidth="1"/>
    <col min="12" max="12" width="2.42578125" customWidth="1"/>
    <col min="13" max="13" width="4.42578125" customWidth="1"/>
    <col min="14" max="14" width="5.5703125" customWidth="1"/>
    <col min="15" max="15" width="2.5703125" customWidth="1"/>
    <col min="16" max="16" width="2.7109375" customWidth="1"/>
    <col min="17" max="17" width="5.28515625" customWidth="1"/>
    <col min="18" max="18" width="5.7109375" customWidth="1"/>
    <col min="19" max="19" width="2.7109375" customWidth="1"/>
  </cols>
  <sheetData>
    <row r="1" spans="1:19" ht="16.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4.25" customHeight="1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5" customHeight="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3.5" customHeight="1">
      <c r="A5" s="35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3.5" customHeight="1">
      <c r="A6" s="15" t="s">
        <v>1</v>
      </c>
      <c r="B6" s="15"/>
      <c r="C6" s="1"/>
      <c r="D6" s="1"/>
      <c r="E6" s="4"/>
      <c r="Q6" s="44" t="s">
        <v>102</v>
      </c>
      <c r="R6" s="44"/>
      <c r="S6" s="44"/>
    </row>
    <row r="7" spans="1:19" ht="15" customHeight="1">
      <c r="A7" s="36" t="s">
        <v>9</v>
      </c>
      <c r="B7" s="32" t="s">
        <v>2</v>
      </c>
      <c r="C7" s="36" t="s">
        <v>3</v>
      </c>
      <c r="D7" s="32" t="s">
        <v>4</v>
      </c>
      <c r="E7" s="32" t="s">
        <v>5</v>
      </c>
      <c r="F7" s="32" t="s">
        <v>6</v>
      </c>
      <c r="G7" s="31" t="s">
        <v>10</v>
      </c>
      <c r="H7" s="31"/>
      <c r="I7" s="31"/>
      <c r="J7" s="31" t="s">
        <v>11</v>
      </c>
      <c r="K7" s="31"/>
      <c r="L7" s="31"/>
      <c r="M7" s="31" t="s">
        <v>12</v>
      </c>
      <c r="N7" s="31"/>
      <c r="O7" s="31"/>
      <c r="P7" s="45" t="s">
        <v>19</v>
      </c>
      <c r="Q7" s="36" t="s">
        <v>13</v>
      </c>
      <c r="R7" s="40" t="s">
        <v>14</v>
      </c>
      <c r="S7" s="42" t="s">
        <v>15</v>
      </c>
    </row>
    <row r="8" spans="1:19" ht="25.5" customHeight="1">
      <c r="A8" s="37"/>
      <c r="B8" s="33"/>
      <c r="C8" s="37"/>
      <c r="D8" s="33"/>
      <c r="E8" s="33"/>
      <c r="F8" s="33"/>
      <c r="G8" s="5" t="s">
        <v>16</v>
      </c>
      <c r="H8" s="6" t="s">
        <v>17</v>
      </c>
      <c r="I8" s="7" t="s">
        <v>9</v>
      </c>
      <c r="J8" s="5" t="s">
        <v>16</v>
      </c>
      <c r="K8" s="6" t="s">
        <v>17</v>
      </c>
      <c r="L8" s="7" t="s">
        <v>9</v>
      </c>
      <c r="M8" s="5" t="s">
        <v>16</v>
      </c>
      <c r="N8" s="6" t="s">
        <v>17</v>
      </c>
      <c r="O8" s="7" t="s">
        <v>9</v>
      </c>
      <c r="P8" s="46"/>
      <c r="Q8" s="37"/>
      <c r="R8" s="41"/>
      <c r="S8" s="43"/>
    </row>
    <row r="9" spans="1:19" ht="21.75" customHeight="1">
      <c r="A9" s="2">
        <f t="shared" ref="A9:A17" si="0">RANK(Q9,Q$9:Q$17,0)</f>
        <v>1</v>
      </c>
      <c r="B9" s="16" t="s">
        <v>56</v>
      </c>
      <c r="C9" s="11">
        <v>1</v>
      </c>
      <c r="D9" s="16" t="s">
        <v>57</v>
      </c>
      <c r="E9" s="13" t="s">
        <v>50</v>
      </c>
      <c r="F9" s="8" t="s">
        <v>7</v>
      </c>
      <c r="G9" s="20">
        <v>245</v>
      </c>
      <c r="H9" s="21">
        <f t="shared" ref="H9:H17" si="1">G9/3.8</f>
        <v>64.473684210526315</v>
      </c>
      <c r="I9" s="20">
        <f t="shared" ref="I9:I17" si="2">RANK(G9,G$9:G$17,0)</f>
        <v>1</v>
      </c>
      <c r="J9" s="20">
        <v>239</v>
      </c>
      <c r="K9" s="21">
        <f t="shared" ref="K9:K17" si="3">J9/3.8</f>
        <v>62.894736842105267</v>
      </c>
      <c r="L9" s="20">
        <f t="shared" ref="L9:L17" si="4">RANK(J9,J$9:J$17,0)</f>
        <v>2</v>
      </c>
      <c r="M9" s="20">
        <v>242</v>
      </c>
      <c r="N9" s="21">
        <f t="shared" ref="N9:N17" si="5">M9/3.8</f>
        <v>63.684210526315795</v>
      </c>
      <c r="O9" s="20">
        <f t="shared" ref="O9:O17" si="6">RANK(M9,M$9:M$17,0)</f>
        <v>1</v>
      </c>
      <c r="P9" s="3"/>
      <c r="Q9" s="8">
        <f t="shared" ref="Q9:Q17" si="7">G9+J9+M9</f>
        <v>726</v>
      </c>
      <c r="R9" s="9">
        <f t="shared" ref="R9:R17" si="8">Q9/11.4</f>
        <v>63.684210526315788</v>
      </c>
      <c r="S9" s="8">
        <v>1</v>
      </c>
    </row>
    <row r="10" spans="1:19" ht="21.75" customHeight="1">
      <c r="A10" s="18">
        <f t="shared" si="0"/>
        <v>2</v>
      </c>
      <c r="B10" s="10" t="s">
        <v>39</v>
      </c>
      <c r="C10" s="11">
        <v>1</v>
      </c>
      <c r="D10" s="25" t="s">
        <v>40</v>
      </c>
      <c r="E10" s="13" t="s">
        <v>50</v>
      </c>
      <c r="F10" s="8" t="s">
        <v>7</v>
      </c>
      <c r="G10" s="20">
        <v>227.5</v>
      </c>
      <c r="H10" s="21">
        <f t="shared" si="1"/>
        <v>59.868421052631582</v>
      </c>
      <c r="I10" s="20">
        <f t="shared" si="2"/>
        <v>5</v>
      </c>
      <c r="J10" s="20">
        <v>244</v>
      </c>
      <c r="K10" s="21">
        <f t="shared" si="3"/>
        <v>64.21052631578948</v>
      </c>
      <c r="L10" s="20">
        <f t="shared" si="4"/>
        <v>1</v>
      </c>
      <c r="M10" s="20">
        <v>237</v>
      </c>
      <c r="N10" s="21">
        <f t="shared" si="5"/>
        <v>62.368421052631582</v>
      </c>
      <c r="O10" s="20">
        <f t="shared" si="6"/>
        <v>2</v>
      </c>
      <c r="P10" s="8"/>
      <c r="Q10" s="8">
        <f t="shared" si="7"/>
        <v>708.5</v>
      </c>
      <c r="R10" s="9">
        <f t="shared" si="8"/>
        <v>62.149122807017541</v>
      </c>
      <c r="S10" s="8">
        <v>1</v>
      </c>
    </row>
    <row r="11" spans="1:19" ht="21.75" customHeight="1">
      <c r="A11" s="18">
        <f t="shared" si="0"/>
        <v>3</v>
      </c>
      <c r="B11" s="10" t="s">
        <v>58</v>
      </c>
      <c r="C11" s="11">
        <v>1</v>
      </c>
      <c r="D11" s="10" t="s">
        <v>77</v>
      </c>
      <c r="E11" s="13" t="s">
        <v>50</v>
      </c>
      <c r="F11" s="8" t="s">
        <v>7</v>
      </c>
      <c r="G11" s="20">
        <v>232.5</v>
      </c>
      <c r="H11" s="21">
        <f t="shared" si="1"/>
        <v>61.184210526315795</v>
      </c>
      <c r="I11" s="20">
        <f t="shared" si="2"/>
        <v>2</v>
      </c>
      <c r="J11" s="20">
        <v>237</v>
      </c>
      <c r="K11" s="21">
        <f t="shared" si="3"/>
        <v>62.368421052631582</v>
      </c>
      <c r="L11" s="20">
        <f t="shared" si="4"/>
        <v>3</v>
      </c>
      <c r="M11" s="27">
        <v>236.5</v>
      </c>
      <c r="N11" s="21">
        <f t="shared" si="5"/>
        <v>62.236842105263158</v>
      </c>
      <c r="O11" s="20">
        <f t="shared" si="6"/>
        <v>3</v>
      </c>
      <c r="P11" s="3"/>
      <c r="Q11" s="8">
        <f t="shared" si="7"/>
        <v>706</v>
      </c>
      <c r="R11" s="9">
        <f t="shared" si="8"/>
        <v>61.929824561403507</v>
      </c>
      <c r="S11" s="8">
        <v>1</v>
      </c>
    </row>
    <row r="12" spans="1:19" ht="21.75" customHeight="1">
      <c r="A12" s="18">
        <f t="shared" si="0"/>
        <v>4</v>
      </c>
      <c r="B12" s="16" t="s">
        <v>64</v>
      </c>
      <c r="C12" s="11">
        <v>1</v>
      </c>
      <c r="D12" s="16" t="s">
        <v>44</v>
      </c>
      <c r="E12" s="13" t="s">
        <v>32</v>
      </c>
      <c r="F12" s="8" t="s">
        <v>7</v>
      </c>
      <c r="G12" s="27">
        <v>232.5</v>
      </c>
      <c r="H12" s="21">
        <f t="shared" si="1"/>
        <v>61.184210526315795</v>
      </c>
      <c r="I12" s="20">
        <f t="shared" si="2"/>
        <v>2</v>
      </c>
      <c r="J12" s="20">
        <v>237</v>
      </c>
      <c r="K12" s="21">
        <f t="shared" si="3"/>
        <v>62.368421052631582</v>
      </c>
      <c r="L12" s="20">
        <f t="shared" si="4"/>
        <v>3</v>
      </c>
      <c r="M12" s="27">
        <v>233.5</v>
      </c>
      <c r="N12" s="21">
        <f t="shared" si="5"/>
        <v>61.447368421052637</v>
      </c>
      <c r="O12" s="20">
        <f t="shared" si="6"/>
        <v>5</v>
      </c>
      <c r="P12" s="8"/>
      <c r="Q12" s="8">
        <f t="shared" si="7"/>
        <v>703</v>
      </c>
      <c r="R12" s="9">
        <f t="shared" si="8"/>
        <v>61.666666666666664</v>
      </c>
      <c r="S12" s="8">
        <v>1</v>
      </c>
    </row>
    <row r="13" spans="1:19" ht="21.75" customHeight="1">
      <c r="A13" s="18">
        <f t="shared" si="0"/>
        <v>5</v>
      </c>
      <c r="B13" s="10" t="s">
        <v>48</v>
      </c>
      <c r="C13" s="11">
        <v>2</v>
      </c>
      <c r="D13" s="10" t="s">
        <v>26</v>
      </c>
      <c r="E13" s="13" t="s">
        <v>50</v>
      </c>
      <c r="F13" s="8" t="s">
        <v>7</v>
      </c>
      <c r="G13" s="20">
        <v>226.5</v>
      </c>
      <c r="H13" s="21">
        <f t="shared" si="1"/>
        <v>59.60526315789474</v>
      </c>
      <c r="I13" s="20">
        <f t="shared" si="2"/>
        <v>6</v>
      </c>
      <c r="J13" s="20">
        <v>236.5</v>
      </c>
      <c r="K13" s="21">
        <f t="shared" si="3"/>
        <v>62.236842105263158</v>
      </c>
      <c r="L13" s="20">
        <f t="shared" si="4"/>
        <v>5</v>
      </c>
      <c r="M13" s="20">
        <v>234</v>
      </c>
      <c r="N13" s="21">
        <f t="shared" si="5"/>
        <v>61.578947368421055</v>
      </c>
      <c r="O13" s="20">
        <f t="shared" si="6"/>
        <v>4</v>
      </c>
      <c r="P13" s="3"/>
      <c r="Q13" s="8">
        <f t="shared" si="7"/>
        <v>697</v>
      </c>
      <c r="R13" s="9">
        <f t="shared" si="8"/>
        <v>61.140350877192979</v>
      </c>
      <c r="S13" s="8">
        <v>1</v>
      </c>
    </row>
    <row r="14" spans="1:19" ht="21.75" customHeight="1">
      <c r="A14" s="18">
        <f t="shared" si="0"/>
        <v>6</v>
      </c>
      <c r="B14" s="10" t="s">
        <v>66</v>
      </c>
      <c r="C14" s="11">
        <v>1</v>
      </c>
      <c r="D14" s="10" t="s">
        <v>72</v>
      </c>
      <c r="E14" s="13" t="s">
        <v>45</v>
      </c>
      <c r="F14" s="8" t="s">
        <v>7</v>
      </c>
      <c r="G14" s="20">
        <v>230.5</v>
      </c>
      <c r="H14" s="21">
        <f t="shared" si="1"/>
        <v>60.65789473684211</v>
      </c>
      <c r="I14" s="20">
        <f t="shared" si="2"/>
        <v>4</v>
      </c>
      <c r="J14" s="20">
        <v>225</v>
      </c>
      <c r="K14" s="21">
        <f t="shared" si="3"/>
        <v>59.21052631578948</v>
      </c>
      <c r="L14" s="20">
        <f t="shared" si="4"/>
        <v>9</v>
      </c>
      <c r="M14" s="20">
        <v>231</v>
      </c>
      <c r="N14" s="21">
        <f t="shared" si="5"/>
        <v>60.789473684210527</v>
      </c>
      <c r="O14" s="20">
        <f t="shared" si="6"/>
        <v>7</v>
      </c>
      <c r="P14" s="8"/>
      <c r="Q14" s="8">
        <f t="shared" si="7"/>
        <v>686.5</v>
      </c>
      <c r="R14" s="9">
        <f t="shared" si="8"/>
        <v>60.219298245614034</v>
      </c>
      <c r="S14" s="8">
        <v>1</v>
      </c>
    </row>
    <row r="15" spans="1:19" ht="21.75" customHeight="1">
      <c r="A15" s="18">
        <f t="shared" si="0"/>
        <v>7</v>
      </c>
      <c r="B15" s="16" t="s">
        <v>30</v>
      </c>
      <c r="C15" s="11" t="s">
        <v>38</v>
      </c>
      <c r="D15" s="16" t="s">
        <v>31</v>
      </c>
      <c r="E15" s="13" t="s">
        <v>32</v>
      </c>
      <c r="F15" s="8" t="s">
        <v>7</v>
      </c>
      <c r="G15" s="20">
        <v>217.5</v>
      </c>
      <c r="H15" s="21">
        <f t="shared" si="1"/>
        <v>57.236842105263158</v>
      </c>
      <c r="I15" s="20">
        <f t="shared" si="2"/>
        <v>8</v>
      </c>
      <c r="J15" s="27">
        <v>234.5</v>
      </c>
      <c r="K15" s="21">
        <f t="shared" si="3"/>
        <v>61.71052631578948</v>
      </c>
      <c r="L15" s="20">
        <f t="shared" si="4"/>
        <v>6</v>
      </c>
      <c r="M15" s="20">
        <v>233</v>
      </c>
      <c r="N15" s="21">
        <f t="shared" si="5"/>
        <v>61.315789473684212</v>
      </c>
      <c r="O15" s="20">
        <f t="shared" si="6"/>
        <v>6</v>
      </c>
      <c r="P15" s="8"/>
      <c r="Q15" s="8">
        <f t="shared" si="7"/>
        <v>685</v>
      </c>
      <c r="R15" s="9">
        <f t="shared" si="8"/>
        <v>60.087719298245609</v>
      </c>
      <c r="S15" s="8">
        <v>1</v>
      </c>
    </row>
    <row r="16" spans="1:19" ht="21.75" customHeight="1">
      <c r="A16" s="18">
        <f t="shared" si="0"/>
        <v>8</v>
      </c>
      <c r="B16" s="16" t="s">
        <v>51</v>
      </c>
      <c r="C16" s="11">
        <v>1</v>
      </c>
      <c r="D16" s="16" t="s">
        <v>52</v>
      </c>
      <c r="E16" s="13" t="s">
        <v>50</v>
      </c>
      <c r="F16" s="8" t="s">
        <v>7</v>
      </c>
      <c r="G16" s="20">
        <v>219.5</v>
      </c>
      <c r="H16" s="21">
        <f t="shared" si="1"/>
        <v>57.763157894736842</v>
      </c>
      <c r="I16" s="20">
        <f t="shared" si="2"/>
        <v>7</v>
      </c>
      <c r="J16" s="20">
        <v>227</v>
      </c>
      <c r="K16" s="21">
        <f t="shared" si="3"/>
        <v>59.736842105263158</v>
      </c>
      <c r="L16" s="20">
        <f t="shared" si="4"/>
        <v>8</v>
      </c>
      <c r="M16" s="20">
        <v>231</v>
      </c>
      <c r="N16" s="21">
        <f t="shared" si="5"/>
        <v>60.789473684210527</v>
      </c>
      <c r="O16" s="20">
        <f t="shared" si="6"/>
        <v>7</v>
      </c>
      <c r="P16" s="3"/>
      <c r="Q16" s="8">
        <f t="shared" si="7"/>
        <v>677.5</v>
      </c>
      <c r="R16" s="9">
        <f t="shared" si="8"/>
        <v>59.429824561403507</v>
      </c>
      <c r="S16" s="8">
        <v>2</v>
      </c>
    </row>
    <row r="17" spans="1:19" ht="21.75" customHeight="1">
      <c r="A17" s="18">
        <f t="shared" si="0"/>
        <v>9</v>
      </c>
      <c r="B17" s="16" t="s">
        <v>53</v>
      </c>
      <c r="C17" s="11">
        <v>1</v>
      </c>
      <c r="D17" s="16" t="s">
        <v>54</v>
      </c>
      <c r="E17" s="13" t="s">
        <v>55</v>
      </c>
      <c r="F17" s="8" t="s">
        <v>7</v>
      </c>
      <c r="G17" s="20">
        <v>216</v>
      </c>
      <c r="H17" s="21">
        <f t="shared" si="1"/>
        <v>56.842105263157897</v>
      </c>
      <c r="I17" s="20">
        <f t="shared" si="2"/>
        <v>9</v>
      </c>
      <c r="J17" s="27">
        <v>230.5</v>
      </c>
      <c r="K17" s="21">
        <f t="shared" si="3"/>
        <v>60.65789473684211</v>
      </c>
      <c r="L17" s="20">
        <f t="shared" si="4"/>
        <v>7</v>
      </c>
      <c r="M17" s="20">
        <v>230</v>
      </c>
      <c r="N17" s="21">
        <f t="shared" si="5"/>
        <v>60.526315789473685</v>
      </c>
      <c r="O17" s="20">
        <f t="shared" si="6"/>
        <v>9</v>
      </c>
      <c r="P17" s="8"/>
      <c r="Q17" s="8">
        <f t="shared" si="7"/>
        <v>676.5</v>
      </c>
      <c r="R17" s="9">
        <f t="shared" si="8"/>
        <v>59.34210526315789</v>
      </c>
      <c r="S17" s="8">
        <v>2</v>
      </c>
    </row>
    <row r="19" spans="1:19">
      <c r="B19" s="22" t="s">
        <v>20</v>
      </c>
      <c r="Q19" t="s">
        <v>42</v>
      </c>
    </row>
    <row r="20" spans="1:19">
      <c r="B20" s="23" t="s">
        <v>21</v>
      </c>
      <c r="Q20" t="s">
        <v>25</v>
      </c>
    </row>
  </sheetData>
  <sortState ref="A9:S17">
    <sortCondition ref="A9:A17"/>
  </sortState>
  <mergeCells count="19">
    <mergeCell ref="A7:A8"/>
    <mergeCell ref="Q6:S6"/>
    <mergeCell ref="P7:P8"/>
    <mergeCell ref="Q7:Q8"/>
    <mergeCell ref="R7:R8"/>
    <mergeCell ref="S7:S8"/>
    <mergeCell ref="B7:B8"/>
    <mergeCell ref="C7:C8"/>
    <mergeCell ref="G7:I7"/>
    <mergeCell ref="J7:L7"/>
    <mergeCell ref="M7:O7"/>
    <mergeCell ref="E7:E8"/>
    <mergeCell ref="F7:F8"/>
    <mergeCell ref="D7:D8"/>
    <mergeCell ref="A1:S1"/>
    <mergeCell ref="A2:S2"/>
    <mergeCell ref="A3:S3"/>
    <mergeCell ref="A4:S4"/>
    <mergeCell ref="A5:S5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9"/>
  <sheetViews>
    <sheetView workbookViewId="0">
      <selection activeCell="F26" sqref="F26"/>
    </sheetView>
  </sheetViews>
  <sheetFormatPr defaultRowHeight="15"/>
  <cols>
    <col min="1" max="1" width="5.140625" customWidth="1"/>
    <col min="2" max="2" width="36.85546875" customWidth="1"/>
    <col min="3" max="3" width="6.5703125" customWidth="1"/>
    <col min="4" max="4" width="35" customWidth="1"/>
    <col min="5" max="5" width="13.5703125" customWidth="1"/>
    <col min="6" max="6" width="14.7109375" customWidth="1"/>
    <col min="7" max="7" width="10" customWidth="1"/>
  </cols>
  <sheetData>
    <row r="1" spans="1:8" ht="18">
      <c r="A1" s="52" t="s">
        <v>109</v>
      </c>
      <c r="B1" s="52"/>
      <c r="C1" s="52"/>
      <c r="D1" s="52"/>
      <c r="E1" s="52"/>
      <c r="F1" s="52"/>
      <c r="G1" s="52"/>
    </row>
    <row r="2" spans="1:8" ht="15" customHeight="1">
      <c r="A2" s="28" t="s">
        <v>0</v>
      </c>
      <c r="B2" s="28"/>
      <c r="C2" s="28"/>
      <c r="D2" s="28"/>
      <c r="E2" s="28"/>
      <c r="F2" s="28"/>
      <c r="G2" s="28"/>
    </row>
    <row r="3" spans="1:8">
      <c r="A3" s="29" t="s">
        <v>8</v>
      </c>
      <c r="B3" s="29"/>
      <c r="C3" s="29"/>
      <c r="D3" s="29"/>
      <c r="E3" s="29"/>
      <c r="F3" s="29"/>
      <c r="G3" s="29"/>
    </row>
    <row r="4" spans="1:8" ht="15.75">
      <c r="A4" s="53" t="s">
        <v>114</v>
      </c>
      <c r="B4" s="53"/>
      <c r="C4" s="53"/>
      <c r="D4" s="53"/>
      <c r="E4" s="53"/>
      <c r="F4" s="53"/>
      <c r="G4" s="53"/>
    </row>
    <row r="5" spans="1:8">
      <c r="A5" s="54"/>
      <c r="B5" s="54"/>
      <c r="C5" s="54"/>
      <c r="D5" s="54"/>
      <c r="E5" s="54"/>
      <c r="F5" s="54" t="s">
        <v>110</v>
      </c>
      <c r="G5" s="54"/>
    </row>
    <row r="6" spans="1:8" ht="16.5" thickBot="1">
      <c r="A6" s="55" t="s">
        <v>1</v>
      </c>
      <c r="B6" s="55"/>
      <c r="C6" s="56"/>
      <c r="D6" s="57"/>
      <c r="E6" s="58"/>
      <c r="G6" s="59"/>
    </row>
    <row r="7" spans="1:8" ht="15" customHeight="1">
      <c r="A7" s="60" t="s">
        <v>9</v>
      </c>
      <c r="B7" s="61" t="s">
        <v>23</v>
      </c>
      <c r="C7" s="62" t="s">
        <v>3</v>
      </c>
      <c r="D7" s="61" t="s">
        <v>24</v>
      </c>
      <c r="E7" s="63" t="s">
        <v>5</v>
      </c>
      <c r="F7" s="61" t="s">
        <v>6</v>
      </c>
      <c r="G7" s="64" t="s">
        <v>111</v>
      </c>
      <c r="H7" s="65" t="s">
        <v>112</v>
      </c>
    </row>
    <row r="8" spans="1:8" ht="44.25" customHeight="1" thickBot="1">
      <c r="A8" s="66"/>
      <c r="B8" s="67"/>
      <c r="C8" s="68"/>
      <c r="D8" s="67"/>
      <c r="E8" s="69"/>
      <c r="F8" s="67"/>
      <c r="G8" s="70"/>
      <c r="H8" s="71"/>
    </row>
    <row r="9" spans="1:8" ht="26.25" customHeight="1">
      <c r="A9" s="79">
        <v>1</v>
      </c>
      <c r="B9" s="84" t="s">
        <v>115</v>
      </c>
      <c r="C9" s="99">
        <v>1</v>
      </c>
      <c r="D9" s="94" t="s">
        <v>116</v>
      </c>
      <c r="E9" s="91" t="s">
        <v>132</v>
      </c>
      <c r="F9" s="88" t="s">
        <v>133</v>
      </c>
      <c r="G9" s="80">
        <v>3</v>
      </c>
      <c r="H9" s="81">
        <v>126.657</v>
      </c>
    </row>
    <row r="10" spans="1:8" ht="26.25" customHeight="1">
      <c r="A10" s="72">
        <v>2</v>
      </c>
      <c r="B10" s="85" t="s">
        <v>123</v>
      </c>
      <c r="C10" s="100">
        <v>2</v>
      </c>
      <c r="D10" s="95" t="s">
        <v>124</v>
      </c>
      <c r="E10" s="92" t="s">
        <v>135</v>
      </c>
      <c r="F10" s="89" t="s">
        <v>133</v>
      </c>
      <c r="G10" s="73">
        <v>6</v>
      </c>
      <c r="H10" s="74">
        <v>126.14</v>
      </c>
    </row>
    <row r="11" spans="1:8" ht="26.25" customHeight="1">
      <c r="A11" s="72">
        <v>3</v>
      </c>
      <c r="B11" s="85" t="s">
        <v>117</v>
      </c>
      <c r="C11" s="100">
        <v>1</v>
      </c>
      <c r="D11" s="96" t="s">
        <v>118</v>
      </c>
      <c r="E11" s="92" t="s">
        <v>136</v>
      </c>
      <c r="F11" s="89" t="s">
        <v>133</v>
      </c>
      <c r="G11" s="73">
        <v>6</v>
      </c>
      <c r="H11" s="74">
        <v>124.35599999999999</v>
      </c>
    </row>
    <row r="12" spans="1:8" ht="26.25" customHeight="1">
      <c r="A12" s="72">
        <v>4</v>
      </c>
      <c r="B12" s="85" t="s">
        <v>119</v>
      </c>
      <c r="C12" s="100">
        <v>1</v>
      </c>
      <c r="D12" s="95" t="s">
        <v>120</v>
      </c>
      <c r="E12" s="92" t="s">
        <v>35</v>
      </c>
      <c r="F12" s="89" t="s">
        <v>133</v>
      </c>
      <c r="G12" s="73">
        <v>7</v>
      </c>
      <c r="H12" s="74">
        <v>124.137</v>
      </c>
    </row>
    <row r="13" spans="1:8" ht="26.25" customHeight="1">
      <c r="A13" s="72">
        <v>5</v>
      </c>
      <c r="B13" s="86" t="s">
        <v>129</v>
      </c>
      <c r="C13" s="100">
        <v>1</v>
      </c>
      <c r="D13" s="97" t="s">
        <v>52</v>
      </c>
      <c r="E13" s="92" t="s">
        <v>134</v>
      </c>
      <c r="F13" s="89" t="s">
        <v>133</v>
      </c>
      <c r="G13" s="82">
        <v>11</v>
      </c>
      <c r="H13" s="74">
        <v>121.77200000000001</v>
      </c>
    </row>
    <row r="14" spans="1:8" ht="26.25" customHeight="1">
      <c r="A14" s="72">
        <v>6</v>
      </c>
      <c r="B14" s="86" t="s">
        <v>121</v>
      </c>
      <c r="C14" s="100">
        <v>1</v>
      </c>
      <c r="D14" s="97" t="s">
        <v>122</v>
      </c>
      <c r="E14" s="92" t="s">
        <v>113</v>
      </c>
      <c r="F14" s="89" t="s">
        <v>133</v>
      </c>
      <c r="G14" s="73">
        <v>12</v>
      </c>
      <c r="H14" s="74">
        <v>122.703</v>
      </c>
    </row>
    <row r="15" spans="1:8" ht="26.25" customHeight="1">
      <c r="A15" s="72">
        <v>7</v>
      </c>
      <c r="B15" s="85" t="s">
        <v>125</v>
      </c>
      <c r="C15" s="100">
        <v>1</v>
      </c>
      <c r="D15" s="95" t="s">
        <v>126</v>
      </c>
      <c r="E15" s="92" t="s">
        <v>137</v>
      </c>
      <c r="F15" s="89" t="s">
        <v>133</v>
      </c>
      <c r="G15" s="73">
        <v>12</v>
      </c>
      <c r="H15" s="74">
        <v>122.246</v>
      </c>
    </row>
    <row r="16" spans="1:8" ht="26.25" customHeight="1">
      <c r="A16" s="72">
        <v>8</v>
      </c>
      <c r="B16" s="86" t="s">
        <v>127</v>
      </c>
      <c r="C16" s="100" t="s">
        <v>38</v>
      </c>
      <c r="D16" s="97" t="s">
        <v>128</v>
      </c>
      <c r="E16" s="92" t="s">
        <v>113</v>
      </c>
      <c r="F16" s="89" t="s">
        <v>133</v>
      </c>
      <c r="G16" s="73">
        <v>14</v>
      </c>
      <c r="H16" s="74">
        <v>121.529</v>
      </c>
    </row>
    <row r="17" spans="1:8" ht="30.75" customHeight="1" thickBot="1">
      <c r="A17" s="75">
        <v>9</v>
      </c>
      <c r="B17" s="87" t="s">
        <v>130</v>
      </c>
      <c r="C17" s="101">
        <v>1</v>
      </c>
      <c r="D17" s="98" t="s">
        <v>131</v>
      </c>
      <c r="E17" s="93" t="s">
        <v>138</v>
      </c>
      <c r="F17" s="90" t="s">
        <v>133</v>
      </c>
      <c r="G17" s="83">
        <v>18</v>
      </c>
      <c r="H17" s="76">
        <v>119.387</v>
      </c>
    </row>
    <row r="18" spans="1:8">
      <c r="B18" s="77"/>
    </row>
    <row r="19" spans="1:8" ht="15" customHeight="1">
      <c r="B19" s="78"/>
      <c r="C19" s="78"/>
    </row>
  </sheetData>
  <mergeCells count="13">
    <mergeCell ref="G7:G8"/>
    <mergeCell ref="H7:H8"/>
    <mergeCell ref="B19:C19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3"/>
  <sheetViews>
    <sheetView tabSelected="1" workbookViewId="0">
      <selection activeCell="U27" sqref="U27"/>
    </sheetView>
  </sheetViews>
  <sheetFormatPr defaultRowHeight="15"/>
  <cols>
    <col min="1" max="1" width="5.28515625" customWidth="1"/>
    <col min="2" max="2" width="13.85546875" customWidth="1"/>
    <col min="3" max="3" width="4.5703125" customWidth="1"/>
    <col min="4" max="4" width="27.85546875" customWidth="1"/>
    <col min="5" max="5" width="12.28515625" customWidth="1"/>
    <col min="6" max="6" width="10" customWidth="1"/>
    <col min="7" max="7" width="5.28515625" customWidth="1"/>
    <col min="8" max="8" width="5.42578125" customWidth="1"/>
    <col min="9" max="9" width="2.7109375" customWidth="1"/>
    <col min="10" max="10" width="5" customWidth="1"/>
    <col min="11" max="11" width="5.42578125" customWidth="1"/>
    <col min="12" max="12" width="3" customWidth="1"/>
    <col min="13" max="13" width="5.28515625" customWidth="1"/>
    <col min="14" max="14" width="5.42578125" customWidth="1"/>
    <col min="15" max="15" width="3.140625" customWidth="1"/>
    <col min="16" max="16" width="3.5703125" customWidth="1"/>
    <col min="17" max="17" width="6" customWidth="1"/>
    <col min="18" max="18" width="7.28515625" customWidth="1"/>
    <col min="19" max="19" width="5" customWidth="1"/>
  </cols>
  <sheetData>
    <row r="1" spans="1:19" ht="18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>
      <c r="A5" s="35" t="s">
        <v>107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>
      <c r="A6" s="15" t="s">
        <v>1</v>
      </c>
      <c r="B6" s="15"/>
      <c r="C6" s="1"/>
      <c r="D6" s="1"/>
      <c r="E6" s="4"/>
      <c r="Q6" s="44" t="s">
        <v>102</v>
      </c>
      <c r="R6" s="44"/>
      <c r="S6" s="44"/>
    </row>
    <row r="7" spans="1:19">
      <c r="A7" s="36" t="s">
        <v>9</v>
      </c>
      <c r="B7" s="32" t="s">
        <v>2</v>
      </c>
      <c r="C7" s="36" t="s">
        <v>3</v>
      </c>
      <c r="D7" s="32" t="s">
        <v>4</v>
      </c>
      <c r="E7" s="32" t="s">
        <v>5</v>
      </c>
      <c r="F7" s="32" t="s">
        <v>6</v>
      </c>
      <c r="G7" s="31" t="s">
        <v>10</v>
      </c>
      <c r="H7" s="31"/>
      <c r="I7" s="31"/>
      <c r="J7" s="31" t="s">
        <v>11</v>
      </c>
      <c r="K7" s="31"/>
      <c r="L7" s="31"/>
      <c r="M7" s="31" t="s">
        <v>12</v>
      </c>
      <c r="N7" s="31"/>
      <c r="O7" s="31"/>
      <c r="P7" s="45" t="s">
        <v>19</v>
      </c>
      <c r="Q7" s="36" t="s">
        <v>13</v>
      </c>
      <c r="R7" s="40" t="s">
        <v>14</v>
      </c>
      <c r="S7" s="50" t="s">
        <v>29</v>
      </c>
    </row>
    <row r="8" spans="1:19" ht="21" customHeight="1">
      <c r="A8" s="37"/>
      <c r="B8" s="33"/>
      <c r="C8" s="37"/>
      <c r="D8" s="33"/>
      <c r="E8" s="33"/>
      <c r="F8" s="33"/>
      <c r="G8" s="5" t="s">
        <v>16</v>
      </c>
      <c r="H8" s="6" t="s">
        <v>17</v>
      </c>
      <c r="I8" s="7" t="s">
        <v>9</v>
      </c>
      <c r="J8" s="5" t="s">
        <v>16</v>
      </c>
      <c r="K8" s="6" t="s">
        <v>17</v>
      </c>
      <c r="L8" s="7" t="s">
        <v>9</v>
      </c>
      <c r="M8" s="5" t="s">
        <v>16</v>
      </c>
      <c r="N8" s="6" t="s">
        <v>17</v>
      </c>
      <c r="O8" s="7" t="s">
        <v>9</v>
      </c>
      <c r="P8" s="46"/>
      <c r="Q8" s="37"/>
      <c r="R8" s="41"/>
      <c r="S8" s="51"/>
    </row>
    <row r="9" spans="1:19" ht="21.75" customHeight="1">
      <c r="A9" s="18">
        <f t="shared" ref="A9:A29" si="0">RANK(Q9,Q$9:Q$31,0)</f>
        <v>1</v>
      </c>
      <c r="B9" s="16" t="s">
        <v>34</v>
      </c>
      <c r="C9" s="11">
        <v>1</v>
      </c>
      <c r="D9" s="16" t="s">
        <v>36</v>
      </c>
      <c r="E9" s="13" t="s">
        <v>32</v>
      </c>
      <c r="F9" s="8" t="s">
        <v>7</v>
      </c>
      <c r="G9" s="20">
        <v>208</v>
      </c>
      <c r="H9" s="21">
        <f t="shared" ref="H9:H29" si="1">G9/3.4</f>
        <v>61.176470588235297</v>
      </c>
      <c r="I9" s="24">
        <f t="shared" ref="I9:I29" si="2">RANK(G9,G$9:G$31,0)</f>
        <v>5</v>
      </c>
      <c r="J9" s="20">
        <v>222.5</v>
      </c>
      <c r="K9" s="21">
        <f t="shared" ref="K9:K29" si="3">J9/3.4</f>
        <v>65.441176470588232</v>
      </c>
      <c r="L9" s="20">
        <f t="shared" ref="L9:L29" si="4">RANK(J9,J$9:J$31,0)</f>
        <v>1</v>
      </c>
      <c r="M9" s="20">
        <v>214.5</v>
      </c>
      <c r="N9" s="21">
        <f t="shared" ref="N9:N29" si="5">M9/3.4</f>
        <v>63.088235294117652</v>
      </c>
      <c r="O9" s="20">
        <f t="shared" ref="O9:O29" si="6">RANK(M9,M$9:M$31,0)</f>
        <v>1</v>
      </c>
      <c r="P9" s="20"/>
      <c r="Q9" s="20">
        <f t="shared" ref="Q9:Q29" si="7">G9+J9+M9</f>
        <v>645</v>
      </c>
      <c r="R9" s="21">
        <f t="shared" ref="R9:R29" si="8">Q9/10.2</f>
        <v>63.235294117647065</v>
      </c>
      <c r="S9" s="20">
        <v>1</v>
      </c>
    </row>
    <row r="10" spans="1:19" ht="21.75" customHeight="1">
      <c r="A10" s="18">
        <f t="shared" si="0"/>
        <v>2</v>
      </c>
      <c r="B10" s="14" t="s">
        <v>33</v>
      </c>
      <c r="C10" s="11">
        <v>1</v>
      </c>
      <c r="D10" s="16" t="s">
        <v>49</v>
      </c>
      <c r="E10" s="13" t="s">
        <v>50</v>
      </c>
      <c r="F10" s="8" t="s">
        <v>7</v>
      </c>
      <c r="G10" s="20">
        <v>217.5</v>
      </c>
      <c r="H10" s="21">
        <f t="shared" si="1"/>
        <v>63.970588235294116</v>
      </c>
      <c r="I10" s="24">
        <f t="shared" si="2"/>
        <v>1</v>
      </c>
      <c r="J10" s="20">
        <v>207.5</v>
      </c>
      <c r="K10" s="21">
        <f t="shared" si="3"/>
        <v>61.029411764705884</v>
      </c>
      <c r="L10" s="20">
        <f t="shared" si="4"/>
        <v>6</v>
      </c>
      <c r="M10" s="20">
        <v>213.5</v>
      </c>
      <c r="N10" s="21">
        <f t="shared" si="5"/>
        <v>62.794117647058826</v>
      </c>
      <c r="O10" s="20">
        <f t="shared" si="6"/>
        <v>2</v>
      </c>
      <c r="P10" s="20"/>
      <c r="Q10" s="20">
        <f t="shared" si="7"/>
        <v>638.5</v>
      </c>
      <c r="R10" s="21">
        <f t="shared" si="8"/>
        <v>62.598039215686278</v>
      </c>
      <c r="S10" s="20">
        <v>1</v>
      </c>
    </row>
    <row r="11" spans="1:19" ht="21.75" customHeight="1">
      <c r="A11" s="18">
        <f t="shared" si="0"/>
        <v>3</v>
      </c>
      <c r="B11" s="10" t="s">
        <v>86</v>
      </c>
      <c r="C11" s="11">
        <v>1</v>
      </c>
      <c r="D11" s="10" t="s">
        <v>87</v>
      </c>
      <c r="E11" s="13" t="s">
        <v>32</v>
      </c>
      <c r="F11" s="8" t="s">
        <v>83</v>
      </c>
      <c r="G11" s="20">
        <v>211</v>
      </c>
      <c r="H11" s="21">
        <f t="shared" si="1"/>
        <v>62.058823529411768</v>
      </c>
      <c r="I11" s="24">
        <f t="shared" si="2"/>
        <v>2</v>
      </c>
      <c r="J11" s="20">
        <v>214</v>
      </c>
      <c r="K11" s="21">
        <f t="shared" si="3"/>
        <v>62.941176470588239</v>
      </c>
      <c r="L11" s="20">
        <f t="shared" si="4"/>
        <v>2</v>
      </c>
      <c r="M11" s="20">
        <v>210</v>
      </c>
      <c r="N11" s="21">
        <f t="shared" si="5"/>
        <v>61.764705882352942</v>
      </c>
      <c r="O11" s="20">
        <f t="shared" si="6"/>
        <v>3</v>
      </c>
      <c r="P11" s="20"/>
      <c r="Q11" s="20">
        <f t="shared" si="7"/>
        <v>635</v>
      </c>
      <c r="R11" s="21">
        <f t="shared" si="8"/>
        <v>62.254901960784316</v>
      </c>
      <c r="S11" s="20">
        <v>1</v>
      </c>
    </row>
    <row r="12" spans="1:19" ht="21.75" customHeight="1">
      <c r="A12" s="18">
        <f t="shared" si="0"/>
        <v>4</v>
      </c>
      <c r="B12" s="10" t="s">
        <v>103</v>
      </c>
      <c r="C12" s="12" t="s">
        <v>47</v>
      </c>
      <c r="D12" s="10" t="s">
        <v>104</v>
      </c>
      <c r="E12" s="13" t="s">
        <v>106</v>
      </c>
      <c r="F12" s="8" t="s">
        <v>83</v>
      </c>
      <c r="G12" s="20">
        <v>209</v>
      </c>
      <c r="H12" s="21">
        <f t="shared" si="1"/>
        <v>61.470588235294116</v>
      </c>
      <c r="I12" s="24">
        <f t="shared" si="2"/>
        <v>4</v>
      </c>
      <c r="J12" s="20">
        <v>209.5</v>
      </c>
      <c r="K12" s="21">
        <f t="shared" si="3"/>
        <v>61.617647058823529</v>
      </c>
      <c r="L12" s="20">
        <f t="shared" si="4"/>
        <v>4</v>
      </c>
      <c r="M12" s="20">
        <v>207.5</v>
      </c>
      <c r="N12" s="21">
        <f t="shared" si="5"/>
        <v>61.029411764705884</v>
      </c>
      <c r="O12" s="20">
        <f t="shared" si="6"/>
        <v>9</v>
      </c>
      <c r="P12" s="20"/>
      <c r="Q12" s="20">
        <f t="shared" si="7"/>
        <v>626</v>
      </c>
      <c r="R12" s="21">
        <f t="shared" si="8"/>
        <v>61.372549019607845</v>
      </c>
      <c r="S12" s="20">
        <v>1</v>
      </c>
    </row>
    <row r="13" spans="1:19" ht="21.75" customHeight="1">
      <c r="A13" s="18">
        <f t="shared" si="0"/>
        <v>5</v>
      </c>
      <c r="B13" s="16" t="s">
        <v>100</v>
      </c>
      <c r="C13" s="11" t="s">
        <v>47</v>
      </c>
      <c r="D13" s="16" t="s">
        <v>101</v>
      </c>
      <c r="E13" s="13" t="s">
        <v>35</v>
      </c>
      <c r="F13" s="8" t="s">
        <v>83</v>
      </c>
      <c r="G13" s="20">
        <v>204</v>
      </c>
      <c r="H13" s="21">
        <f t="shared" si="1"/>
        <v>60</v>
      </c>
      <c r="I13" s="24">
        <f t="shared" si="2"/>
        <v>13</v>
      </c>
      <c r="J13" s="20">
        <v>211.5</v>
      </c>
      <c r="K13" s="21">
        <f t="shared" si="3"/>
        <v>62.205882352941181</v>
      </c>
      <c r="L13" s="20">
        <f t="shared" si="4"/>
        <v>3</v>
      </c>
      <c r="M13" s="20">
        <v>209</v>
      </c>
      <c r="N13" s="21">
        <f t="shared" si="5"/>
        <v>61.470588235294116</v>
      </c>
      <c r="O13" s="20">
        <f t="shared" si="6"/>
        <v>6</v>
      </c>
      <c r="P13" s="20"/>
      <c r="Q13" s="20">
        <f t="shared" si="7"/>
        <v>624.5</v>
      </c>
      <c r="R13" s="21">
        <f t="shared" si="8"/>
        <v>61.225490196078432</v>
      </c>
      <c r="S13" s="20">
        <v>1</v>
      </c>
    </row>
    <row r="14" spans="1:19" ht="21.75" customHeight="1">
      <c r="A14" s="18">
        <f t="shared" si="0"/>
        <v>5</v>
      </c>
      <c r="B14" s="17" t="s">
        <v>95</v>
      </c>
      <c r="C14" s="11">
        <v>3</v>
      </c>
      <c r="D14" s="16" t="s">
        <v>96</v>
      </c>
      <c r="E14" s="13" t="s">
        <v>50</v>
      </c>
      <c r="F14" s="8" t="s">
        <v>83</v>
      </c>
      <c r="G14" s="20">
        <v>207.5</v>
      </c>
      <c r="H14" s="21">
        <f t="shared" si="1"/>
        <v>61.029411764705884</v>
      </c>
      <c r="I14" s="24">
        <f t="shared" si="2"/>
        <v>7</v>
      </c>
      <c r="J14" s="20">
        <v>207</v>
      </c>
      <c r="K14" s="21">
        <f t="shared" si="3"/>
        <v>60.882352941176471</v>
      </c>
      <c r="L14" s="20">
        <f t="shared" si="4"/>
        <v>7</v>
      </c>
      <c r="M14" s="20">
        <v>210</v>
      </c>
      <c r="N14" s="21">
        <f t="shared" si="5"/>
        <v>61.764705882352942</v>
      </c>
      <c r="O14" s="20">
        <f t="shared" si="6"/>
        <v>3</v>
      </c>
      <c r="P14" s="20"/>
      <c r="Q14" s="20">
        <f t="shared" si="7"/>
        <v>624.5</v>
      </c>
      <c r="R14" s="21">
        <f t="shared" si="8"/>
        <v>61.225490196078432</v>
      </c>
      <c r="S14" s="20">
        <v>1</v>
      </c>
    </row>
    <row r="15" spans="1:19" ht="21.75" customHeight="1">
      <c r="A15" s="18">
        <f t="shared" si="0"/>
        <v>7</v>
      </c>
      <c r="B15" s="10" t="s">
        <v>73</v>
      </c>
      <c r="C15" s="11">
        <v>1</v>
      </c>
      <c r="D15" s="10" t="s">
        <v>74</v>
      </c>
      <c r="E15" s="13" t="s">
        <v>69</v>
      </c>
      <c r="F15" s="8" t="s">
        <v>7</v>
      </c>
      <c r="G15" s="20">
        <v>210</v>
      </c>
      <c r="H15" s="21">
        <f t="shared" si="1"/>
        <v>61.764705882352942</v>
      </c>
      <c r="I15" s="24">
        <f t="shared" si="2"/>
        <v>3</v>
      </c>
      <c r="J15" s="20">
        <v>206.5</v>
      </c>
      <c r="K15" s="21">
        <f t="shared" si="3"/>
        <v>60.735294117647058</v>
      </c>
      <c r="L15" s="20">
        <f t="shared" si="4"/>
        <v>8</v>
      </c>
      <c r="M15" s="20">
        <v>207.5</v>
      </c>
      <c r="N15" s="21">
        <f t="shared" si="5"/>
        <v>61.029411764705884</v>
      </c>
      <c r="O15" s="20">
        <f t="shared" si="6"/>
        <v>9</v>
      </c>
      <c r="P15" s="20"/>
      <c r="Q15" s="20">
        <f t="shared" si="7"/>
        <v>624</v>
      </c>
      <c r="R15" s="21">
        <f t="shared" si="8"/>
        <v>61.176470588235297</v>
      </c>
      <c r="S15" s="20">
        <v>1</v>
      </c>
    </row>
    <row r="16" spans="1:19" ht="21.75" customHeight="1">
      <c r="A16" s="18">
        <f t="shared" si="0"/>
        <v>8</v>
      </c>
      <c r="B16" s="10" t="s">
        <v>67</v>
      </c>
      <c r="C16" s="11">
        <v>1</v>
      </c>
      <c r="D16" s="10" t="s">
        <v>68</v>
      </c>
      <c r="E16" s="13" t="s">
        <v>69</v>
      </c>
      <c r="F16" s="8" t="s">
        <v>7</v>
      </c>
      <c r="G16" s="20">
        <v>208</v>
      </c>
      <c r="H16" s="21">
        <f t="shared" si="1"/>
        <v>61.176470588235297</v>
      </c>
      <c r="I16" s="24">
        <f t="shared" si="2"/>
        <v>5</v>
      </c>
      <c r="J16" s="20">
        <v>203.5</v>
      </c>
      <c r="K16" s="21">
        <f t="shared" si="3"/>
        <v>59.852941176470587</v>
      </c>
      <c r="L16" s="20">
        <f t="shared" si="4"/>
        <v>9</v>
      </c>
      <c r="M16" s="20">
        <v>210</v>
      </c>
      <c r="N16" s="21">
        <f t="shared" si="5"/>
        <v>61.764705882352942</v>
      </c>
      <c r="O16" s="20">
        <f t="shared" si="6"/>
        <v>3</v>
      </c>
      <c r="P16" s="20"/>
      <c r="Q16" s="20">
        <f t="shared" si="7"/>
        <v>621.5</v>
      </c>
      <c r="R16" s="21">
        <f t="shared" si="8"/>
        <v>60.931372549019613</v>
      </c>
      <c r="S16" s="20">
        <v>1</v>
      </c>
    </row>
    <row r="17" spans="1:19" ht="21.75" customHeight="1">
      <c r="A17" s="18">
        <f t="shared" si="0"/>
        <v>9</v>
      </c>
      <c r="B17" s="17" t="s">
        <v>61</v>
      </c>
      <c r="C17" s="11">
        <v>3</v>
      </c>
      <c r="D17" s="16" t="s">
        <v>18</v>
      </c>
      <c r="E17" s="13" t="s">
        <v>32</v>
      </c>
      <c r="F17" s="8" t="s">
        <v>7</v>
      </c>
      <c r="G17" s="20">
        <v>205.5</v>
      </c>
      <c r="H17" s="21">
        <f t="shared" si="1"/>
        <v>60.441176470588239</v>
      </c>
      <c r="I17" s="24">
        <f t="shared" si="2"/>
        <v>8</v>
      </c>
      <c r="J17" s="20">
        <v>209.5</v>
      </c>
      <c r="K17" s="21">
        <f t="shared" si="3"/>
        <v>61.617647058823529</v>
      </c>
      <c r="L17" s="20">
        <f t="shared" si="4"/>
        <v>4</v>
      </c>
      <c r="M17" s="20">
        <v>204</v>
      </c>
      <c r="N17" s="21">
        <f t="shared" si="5"/>
        <v>60</v>
      </c>
      <c r="O17" s="20">
        <f t="shared" si="6"/>
        <v>12</v>
      </c>
      <c r="P17" s="20"/>
      <c r="Q17" s="20">
        <f t="shared" si="7"/>
        <v>619</v>
      </c>
      <c r="R17" s="21">
        <f t="shared" si="8"/>
        <v>60.686274509803923</v>
      </c>
      <c r="S17" s="20">
        <v>1</v>
      </c>
    </row>
    <row r="18" spans="1:19" ht="21.75" customHeight="1">
      <c r="A18" s="18">
        <f t="shared" si="0"/>
        <v>10</v>
      </c>
      <c r="B18" s="16" t="s">
        <v>60</v>
      </c>
      <c r="C18" s="11">
        <v>3</v>
      </c>
      <c r="D18" s="16" t="s">
        <v>43</v>
      </c>
      <c r="E18" s="13" t="s">
        <v>32</v>
      </c>
      <c r="F18" s="8" t="s">
        <v>7</v>
      </c>
      <c r="G18" s="20">
        <v>204.5</v>
      </c>
      <c r="H18" s="21">
        <f t="shared" si="1"/>
        <v>60.147058823529413</v>
      </c>
      <c r="I18" s="24">
        <f t="shared" si="2"/>
        <v>12</v>
      </c>
      <c r="J18" s="20">
        <v>203</v>
      </c>
      <c r="K18" s="21">
        <f t="shared" si="3"/>
        <v>59.705882352941181</v>
      </c>
      <c r="L18" s="20">
        <f t="shared" si="4"/>
        <v>10</v>
      </c>
      <c r="M18" s="20">
        <v>208.5</v>
      </c>
      <c r="N18" s="21">
        <f t="shared" si="5"/>
        <v>61.32352941176471</v>
      </c>
      <c r="O18" s="20">
        <f t="shared" si="6"/>
        <v>8</v>
      </c>
      <c r="P18" s="20"/>
      <c r="Q18" s="20">
        <f t="shared" si="7"/>
        <v>616</v>
      </c>
      <c r="R18" s="21">
        <f t="shared" si="8"/>
        <v>60.392156862745104</v>
      </c>
      <c r="S18" s="20">
        <v>1</v>
      </c>
    </row>
    <row r="19" spans="1:19" ht="21.75" customHeight="1">
      <c r="A19" s="18">
        <f t="shared" si="0"/>
        <v>11</v>
      </c>
      <c r="B19" s="10" t="s">
        <v>70</v>
      </c>
      <c r="C19" s="11">
        <v>1</v>
      </c>
      <c r="D19" s="10" t="s">
        <v>71</v>
      </c>
      <c r="E19" s="13" t="s">
        <v>69</v>
      </c>
      <c r="F19" s="8" t="s">
        <v>7</v>
      </c>
      <c r="G19" s="20">
        <v>201.5</v>
      </c>
      <c r="H19" s="21">
        <f t="shared" si="1"/>
        <v>59.264705882352942</v>
      </c>
      <c r="I19" s="24">
        <f t="shared" si="2"/>
        <v>15</v>
      </c>
      <c r="J19" s="20">
        <v>201.5</v>
      </c>
      <c r="K19" s="21">
        <f t="shared" si="3"/>
        <v>59.264705882352942</v>
      </c>
      <c r="L19" s="20">
        <f t="shared" si="4"/>
        <v>14</v>
      </c>
      <c r="M19" s="20">
        <v>209</v>
      </c>
      <c r="N19" s="21">
        <f t="shared" si="5"/>
        <v>61.470588235294116</v>
      </c>
      <c r="O19" s="20">
        <f t="shared" si="6"/>
        <v>6</v>
      </c>
      <c r="P19" s="20"/>
      <c r="Q19" s="20">
        <f t="shared" si="7"/>
        <v>612</v>
      </c>
      <c r="R19" s="21">
        <f t="shared" si="8"/>
        <v>60.000000000000007</v>
      </c>
      <c r="S19" s="20">
        <v>1</v>
      </c>
    </row>
    <row r="20" spans="1:19" ht="21.75" customHeight="1">
      <c r="A20" s="18">
        <f t="shared" si="0"/>
        <v>12</v>
      </c>
      <c r="B20" s="10" t="s">
        <v>75</v>
      </c>
      <c r="C20" s="11">
        <v>1</v>
      </c>
      <c r="D20" s="10" t="s">
        <v>76</v>
      </c>
      <c r="E20" s="13" t="s">
        <v>69</v>
      </c>
      <c r="F20" s="8" t="s">
        <v>7</v>
      </c>
      <c r="G20" s="20">
        <v>205</v>
      </c>
      <c r="H20" s="21">
        <f t="shared" si="1"/>
        <v>60.294117647058826</v>
      </c>
      <c r="I20" s="24">
        <f t="shared" si="2"/>
        <v>9</v>
      </c>
      <c r="J20" s="27">
        <v>202.5</v>
      </c>
      <c r="K20" s="21">
        <f t="shared" si="3"/>
        <v>59.558823529411768</v>
      </c>
      <c r="L20" s="20">
        <f t="shared" si="4"/>
        <v>12</v>
      </c>
      <c r="M20" s="20">
        <v>203.5</v>
      </c>
      <c r="N20" s="21">
        <f t="shared" si="5"/>
        <v>59.852941176470587</v>
      </c>
      <c r="O20" s="20">
        <f t="shared" si="6"/>
        <v>13</v>
      </c>
      <c r="P20" s="20"/>
      <c r="Q20" s="20">
        <f t="shared" si="7"/>
        <v>611</v>
      </c>
      <c r="R20" s="21">
        <f t="shared" si="8"/>
        <v>59.901960784313729</v>
      </c>
      <c r="S20" s="20">
        <v>2</v>
      </c>
    </row>
    <row r="21" spans="1:19" ht="21.75" customHeight="1">
      <c r="A21" s="18">
        <f t="shared" si="0"/>
        <v>13</v>
      </c>
      <c r="B21" s="16" t="s">
        <v>88</v>
      </c>
      <c r="C21" s="11" t="s">
        <v>47</v>
      </c>
      <c r="D21" s="16" t="s">
        <v>89</v>
      </c>
      <c r="E21" s="13" t="s">
        <v>35</v>
      </c>
      <c r="F21" s="8" t="s">
        <v>83</v>
      </c>
      <c r="G21" s="20">
        <v>205</v>
      </c>
      <c r="H21" s="21">
        <f t="shared" si="1"/>
        <v>60.294117647058826</v>
      </c>
      <c r="I21" s="24">
        <f t="shared" si="2"/>
        <v>9</v>
      </c>
      <c r="J21" s="20">
        <v>198</v>
      </c>
      <c r="K21" s="21">
        <f t="shared" si="3"/>
        <v>58.235294117647058</v>
      </c>
      <c r="L21" s="20">
        <f t="shared" si="4"/>
        <v>16</v>
      </c>
      <c r="M21" s="20">
        <v>204.5</v>
      </c>
      <c r="N21" s="21">
        <f t="shared" si="5"/>
        <v>60.147058823529413</v>
      </c>
      <c r="O21" s="20">
        <f t="shared" si="6"/>
        <v>11</v>
      </c>
      <c r="P21" s="20"/>
      <c r="Q21" s="20">
        <f t="shared" si="7"/>
        <v>607.5</v>
      </c>
      <c r="R21" s="21">
        <f t="shared" si="8"/>
        <v>59.558823529411768</v>
      </c>
      <c r="S21" s="20">
        <v>2</v>
      </c>
    </row>
    <row r="22" spans="1:19" ht="21.75" customHeight="1">
      <c r="A22" s="18">
        <f t="shared" si="0"/>
        <v>14</v>
      </c>
      <c r="B22" s="16" t="s">
        <v>62</v>
      </c>
      <c r="C22" s="11">
        <v>2</v>
      </c>
      <c r="D22" s="16" t="s">
        <v>63</v>
      </c>
      <c r="E22" s="13" t="s">
        <v>50</v>
      </c>
      <c r="F22" s="8" t="s">
        <v>7</v>
      </c>
      <c r="G22" s="20">
        <v>205</v>
      </c>
      <c r="H22" s="21">
        <f t="shared" si="1"/>
        <v>60.294117647058826</v>
      </c>
      <c r="I22" s="24">
        <f t="shared" si="2"/>
        <v>9</v>
      </c>
      <c r="J22" s="20">
        <v>198</v>
      </c>
      <c r="K22" s="21">
        <f t="shared" si="3"/>
        <v>58.235294117647058</v>
      </c>
      <c r="L22" s="20">
        <f t="shared" si="4"/>
        <v>16</v>
      </c>
      <c r="M22" s="20">
        <v>203</v>
      </c>
      <c r="N22" s="21">
        <f t="shared" si="5"/>
        <v>59.705882352941181</v>
      </c>
      <c r="O22" s="20">
        <f t="shared" si="6"/>
        <v>14</v>
      </c>
      <c r="P22" s="20"/>
      <c r="Q22" s="20">
        <f t="shared" si="7"/>
        <v>606</v>
      </c>
      <c r="R22" s="21">
        <f t="shared" si="8"/>
        <v>59.411764705882355</v>
      </c>
      <c r="S22" s="20">
        <v>2</v>
      </c>
    </row>
    <row r="23" spans="1:19" ht="21.75" customHeight="1">
      <c r="A23" s="18">
        <f t="shared" si="0"/>
        <v>15</v>
      </c>
      <c r="B23" s="16" t="s">
        <v>59</v>
      </c>
      <c r="C23" s="11">
        <v>3</v>
      </c>
      <c r="D23" s="16" t="s">
        <v>41</v>
      </c>
      <c r="E23" s="13" t="s">
        <v>32</v>
      </c>
      <c r="F23" s="8" t="s">
        <v>7</v>
      </c>
      <c r="G23" s="20">
        <v>202.5</v>
      </c>
      <c r="H23" s="21">
        <f t="shared" si="1"/>
        <v>59.558823529411768</v>
      </c>
      <c r="I23" s="24">
        <f t="shared" si="2"/>
        <v>14</v>
      </c>
      <c r="J23" s="20">
        <v>199</v>
      </c>
      <c r="K23" s="21">
        <f t="shared" si="3"/>
        <v>58.529411764705884</v>
      </c>
      <c r="L23" s="20">
        <f t="shared" si="4"/>
        <v>15</v>
      </c>
      <c r="M23" s="20">
        <v>201</v>
      </c>
      <c r="N23" s="21">
        <f t="shared" si="5"/>
        <v>59.117647058823529</v>
      </c>
      <c r="O23" s="20">
        <f t="shared" si="6"/>
        <v>16</v>
      </c>
      <c r="P23" s="20"/>
      <c r="Q23" s="20">
        <f t="shared" si="7"/>
        <v>602.5</v>
      </c>
      <c r="R23" s="21">
        <f t="shared" si="8"/>
        <v>59.068627450980394</v>
      </c>
      <c r="S23" s="20">
        <v>2</v>
      </c>
    </row>
    <row r="24" spans="1:19" ht="21.75" customHeight="1">
      <c r="A24" s="18">
        <f t="shared" si="0"/>
        <v>16</v>
      </c>
      <c r="B24" s="10" t="s">
        <v>48</v>
      </c>
      <c r="C24" s="11">
        <v>2</v>
      </c>
      <c r="D24" s="16" t="s">
        <v>98</v>
      </c>
      <c r="E24" s="13" t="s">
        <v>32</v>
      </c>
      <c r="F24" s="8" t="s">
        <v>83</v>
      </c>
      <c r="G24" s="20">
        <v>195</v>
      </c>
      <c r="H24" s="21">
        <f t="shared" si="1"/>
        <v>57.352941176470587</v>
      </c>
      <c r="I24" s="24">
        <f t="shared" si="2"/>
        <v>17</v>
      </c>
      <c r="J24" s="20">
        <v>203</v>
      </c>
      <c r="K24" s="21">
        <f t="shared" si="3"/>
        <v>59.705882352941181</v>
      </c>
      <c r="L24" s="20">
        <f t="shared" si="4"/>
        <v>10</v>
      </c>
      <c r="M24" s="20">
        <v>201</v>
      </c>
      <c r="N24" s="21">
        <f t="shared" si="5"/>
        <v>59.117647058823529</v>
      </c>
      <c r="O24" s="20">
        <f t="shared" si="6"/>
        <v>16</v>
      </c>
      <c r="P24" s="20"/>
      <c r="Q24" s="20">
        <f t="shared" si="7"/>
        <v>599</v>
      </c>
      <c r="R24" s="21">
        <f t="shared" si="8"/>
        <v>58.725490196078432</v>
      </c>
      <c r="S24" s="20">
        <v>2</v>
      </c>
    </row>
    <row r="25" spans="1:19" ht="21.75" customHeight="1">
      <c r="A25" s="18">
        <f t="shared" si="0"/>
        <v>17</v>
      </c>
      <c r="B25" s="16" t="s">
        <v>93</v>
      </c>
      <c r="C25" s="11">
        <v>3</v>
      </c>
      <c r="D25" s="16" t="s">
        <v>94</v>
      </c>
      <c r="E25" s="13" t="s">
        <v>32</v>
      </c>
      <c r="F25" s="8" t="s">
        <v>83</v>
      </c>
      <c r="G25" s="20">
        <v>191.5</v>
      </c>
      <c r="H25" s="21">
        <f t="shared" si="1"/>
        <v>56.32352941176471</v>
      </c>
      <c r="I25" s="24">
        <f t="shared" si="2"/>
        <v>20</v>
      </c>
      <c r="J25" s="20">
        <v>202.5</v>
      </c>
      <c r="K25" s="21">
        <f t="shared" si="3"/>
        <v>59.558823529411768</v>
      </c>
      <c r="L25" s="20">
        <f t="shared" si="4"/>
        <v>12</v>
      </c>
      <c r="M25" s="20">
        <v>202.5</v>
      </c>
      <c r="N25" s="21">
        <f t="shared" si="5"/>
        <v>59.558823529411768</v>
      </c>
      <c r="O25" s="20">
        <f t="shared" si="6"/>
        <v>15</v>
      </c>
      <c r="P25" s="20"/>
      <c r="Q25" s="20">
        <f t="shared" si="7"/>
        <v>596.5</v>
      </c>
      <c r="R25" s="21">
        <f t="shared" si="8"/>
        <v>58.480392156862749</v>
      </c>
      <c r="S25" s="20">
        <v>2</v>
      </c>
    </row>
    <row r="26" spans="1:19" ht="21.75" customHeight="1">
      <c r="A26" s="18">
        <f t="shared" si="0"/>
        <v>18</v>
      </c>
      <c r="B26" s="10" t="s">
        <v>103</v>
      </c>
      <c r="C26" s="12" t="s">
        <v>47</v>
      </c>
      <c r="D26" s="10" t="s">
        <v>105</v>
      </c>
      <c r="E26" s="13" t="s">
        <v>106</v>
      </c>
      <c r="F26" s="8" t="s">
        <v>83</v>
      </c>
      <c r="G26" s="20">
        <v>197</v>
      </c>
      <c r="H26" s="21">
        <f t="shared" si="1"/>
        <v>57.941176470588239</v>
      </c>
      <c r="I26" s="24">
        <f t="shared" si="2"/>
        <v>16</v>
      </c>
      <c r="J26" s="20">
        <v>196</v>
      </c>
      <c r="K26" s="21">
        <f t="shared" si="3"/>
        <v>57.647058823529413</v>
      </c>
      <c r="L26" s="20">
        <f t="shared" si="4"/>
        <v>18</v>
      </c>
      <c r="M26" s="20">
        <v>198.5</v>
      </c>
      <c r="N26" s="21">
        <f t="shared" si="5"/>
        <v>58.382352941176471</v>
      </c>
      <c r="O26" s="20">
        <f t="shared" si="6"/>
        <v>18</v>
      </c>
      <c r="P26" s="20"/>
      <c r="Q26" s="20">
        <f t="shared" si="7"/>
        <v>591.5</v>
      </c>
      <c r="R26" s="21">
        <f t="shared" si="8"/>
        <v>57.990196078431374</v>
      </c>
      <c r="S26" s="20">
        <v>2</v>
      </c>
    </row>
    <row r="27" spans="1:19" ht="21.75" customHeight="1">
      <c r="A27" s="18">
        <f t="shared" si="0"/>
        <v>19</v>
      </c>
      <c r="B27" s="10" t="s">
        <v>84</v>
      </c>
      <c r="C27" s="11" t="s">
        <v>47</v>
      </c>
      <c r="D27" s="10" t="s">
        <v>85</v>
      </c>
      <c r="E27" s="13" t="s">
        <v>32</v>
      </c>
      <c r="F27" s="8" t="s">
        <v>83</v>
      </c>
      <c r="G27" s="20">
        <v>192.5</v>
      </c>
      <c r="H27" s="21">
        <f t="shared" si="1"/>
        <v>56.617647058823529</v>
      </c>
      <c r="I27" s="24">
        <f t="shared" si="2"/>
        <v>18</v>
      </c>
      <c r="J27" s="20">
        <v>192</v>
      </c>
      <c r="K27" s="21">
        <f t="shared" si="3"/>
        <v>56.470588235294116</v>
      </c>
      <c r="L27" s="20">
        <f t="shared" si="4"/>
        <v>20</v>
      </c>
      <c r="M27" s="20">
        <v>195</v>
      </c>
      <c r="N27" s="21">
        <f t="shared" si="5"/>
        <v>57.352941176470587</v>
      </c>
      <c r="O27" s="20">
        <f t="shared" si="6"/>
        <v>19</v>
      </c>
      <c r="P27" s="20"/>
      <c r="Q27" s="20">
        <f t="shared" si="7"/>
        <v>579.5</v>
      </c>
      <c r="R27" s="21">
        <f t="shared" si="8"/>
        <v>56.813725490196084</v>
      </c>
      <c r="S27" s="20">
        <v>2</v>
      </c>
    </row>
    <row r="28" spans="1:19" ht="21.75" customHeight="1">
      <c r="A28" s="18">
        <f t="shared" si="0"/>
        <v>20</v>
      </c>
      <c r="B28" s="16" t="s">
        <v>65</v>
      </c>
      <c r="C28" s="11">
        <v>1</v>
      </c>
      <c r="D28" s="16" t="s">
        <v>63</v>
      </c>
      <c r="E28" s="13" t="s">
        <v>35</v>
      </c>
      <c r="F28" s="8" t="s">
        <v>7</v>
      </c>
      <c r="G28" s="20">
        <v>192.5</v>
      </c>
      <c r="H28" s="21">
        <f t="shared" si="1"/>
        <v>56.617647058823529</v>
      </c>
      <c r="I28" s="24">
        <f t="shared" si="2"/>
        <v>18</v>
      </c>
      <c r="J28" s="20">
        <v>193</v>
      </c>
      <c r="K28" s="21">
        <f t="shared" si="3"/>
        <v>56.764705882352942</v>
      </c>
      <c r="L28" s="20">
        <f t="shared" si="4"/>
        <v>19</v>
      </c>
      <c r="M28" s="20">
        <v>192.5</v>
      </c>
      <c r="N28" s="21">
        <f t="shared" si="5"/>
        <v>56.617647058823529</v>
      </c>
      <c r="O28" s="20">
        <f t="shared" si="6"/>
        <v>20</v>
      </c>
      <c r="P28" s="20"/>
      <c r="Q28" s="20">
        <f t="shared" si="7"/>
        <v>578</v>
      </c>
      <c r="R28" s="21">
        <f t="shared" si="8"/>
        <v>56.666666666666671</v>
      </c>
      <c r="S28" s="20">
        <v>2</v>
      </c>
    </row>
    <row r="29" spans="1:19" ht="21.75" customHeight="1">
      <c r="A29" s="18">
        <f t="shared" si="0"/>
        <v>21</v>
      </c>
      <c r="B29" s="10" t="s">
        <v>80</v>
      </c>
      <c r="C29" s="12" t="s">
        <v>37</v>
      </c>
      <c r="D29" s="10" t="s">
        <v>81</v>
      </c>
      <c r="E29" s="13" t="s">
        <v>82</v>
      </c>
      <c r="F29" s="8" t="s">
        <v>83</v>
      </c>
      <c r="G29" s="20">
        <v>185</v>
      </c>
      <c r="H29" s="21">
        <f t="shared" si="1"/>
        <v>54.411764705882355</v>
      </c>
      <c r="I29" s="24">
        <f t="shared" si="2"/>
        <v>21</v>
      </c>
      <c r="J29" s="20">
        <v>179</v>
      </c>
      <c r="K29" s="21">
        <f t="shared" si="3"/>
        <v>52.647058823529413</v>
      </c>
      <c r="L29" s="20">
        <f t="shared" si="4"/>
        <v>21</v>
      </c>
      <c r="M29" s="20">
        <v>182</v>
      </c>
      <c r="N29" s="21">
        <f t="shared" si="5"/>
        <v>53.529411764705884</v>
      </c>
      <c r="O29" s="20">
        <f t="shared" si="6"/>
        <v>21</v>
      </c>
      <c r="P29" s="20"/>
      <c r="Q29" s="20">
        <f t="shared" si="7"/>
        <v>546</v>
      </c>
      <c r="R29" s="21">
        <f t="shared" si="8"/>
        <v>53.529411764705884</v>
      </c>
      <c r="S29" s="20" t="s">
        <v>47</v>
      </c>
    </row>
    <row r="30" spans="1:19" ht="21.75" customHeight="1">
      <c r="A30" s="18"/>
      <c r="B30" s="16" t="s">
        <v>90</v>
      </c>
      <c r="C30" s="11">
        <v>3</v>
      </c>
      <c r="D30" s="16" t="s">
        <v>91</v>
      </c>
      <c r="E30" s="13" t="s">
        <v>32</v>
      </c>
      <c r="F30" s="8" t="s">
        <v>83</v>
      </c>
      <c r="G30" s="47" t="s">
        <v>108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</row>
    <row r="31" spans="1:19" ht="21.75" customHeight="1">
      <c r="A31" s="18"/>
      <c r="B31" s="16" t="s">
        <v>97</v>
      </c>
      <c r="C31" s="11" t="s">
        <v>47</v>
      </c>
      <c r="D31" s="16" t="s">
        <v>92</v>
      </c>
      <c r="E31" s="13" t="s">
        <v>32</v>
      </c>
      <c r="F31" s="8" t="s">
        <v>83</v>
      </c>
      <c r="G31" s="47" t="s">
        <v>108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  <row r="32" spans="1:19">
      <c r="B32" s="22" t="s">
        <v>20</v>
      </c>
      <c r="Q32" t="s">
        <v>42</v>
      </c>
    </row>
    <row r="33" spans="2:17">
      <c r="B33" s="23" t="s">
        <v>21</v>
      </c>
      <c r="Q33" t="s">
        <v>25</v>
      </c>
    </row>
  </sheetData>
  <sortState ref="A9:S31">
    <sortCondition ref="A9:A31"/>
  </sortState>
  <mergeCells count="21">
    <mergeCell ref="M7:O7"/>
    <mergeCell ref="P7:P8"/>
    <mergeCell ref="Q7:Q8"/>
    <mergeCell ref="R7:R8"/>
    <mergeCell ref="F7:F8"/>
    <mergeCell ref="G30:S30"/>
    <mergeCell ref="G31:S31"/>
    <mergeCell ref="A1:S1"/>
    <mergeCell ref="A2:S2"/>
    <mergeCell ref="A3:S3"/>
    <mergeCell ref="A4:S4"/>
    <mergeCell ref="A5:S5"/>
    <mergeCell ref="Q6:S6"/>
    <mergeCell ref="A7:A8"/>
    <mergeCell ref="B7:B8"/>
    <mergeCell ref="C7:C8"/>
    <mergeCell ref="D7:D8"/>
    <mergeCell ref="E7:E8"/>
    <mergeCell ref="S7:S8"/>
    <mergeCell ref="G7:I7"/>
    <mergeCell ref="J7:L7"/>
  </mergeCells>
  <pageMargins left="0.23622047244094491" right="0.23622047244094491" top="0.74803149606299213" bottom="0.74803149606299213" header="0.31496062992125984" footer="0.31496062992125984"/>
  <pageSetup paperSize="9" scale="7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Юноши_КП</vt:lpstr>
      <vt:lpstr>Юноши_ЛП</vt:lpstr>
      <vt:lpstr>Абсолютное Первенство юноши</vt:lpstr>
      <vt:lpstr>Юноши ПП утешительный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2014-02-13T14:06:50Z</cp:lastPrinted>
  <dcterms:created xsi:type="dcterms:W3CDTF">2011-01-22T20:52:18Z</dcterms:created>
  <dcterms:modified xsi:type="dcterms:W3CDTF">2014-02-19T12:48:21Z</dcterms:modified>
</cp:coreProperties>
</file>