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4805" windowHeight="7875" activeTab="4"/>
  </bookViews>
  <sheets>
    <sheet name="КП" sheetId="2" r:id="rId1"/>
    <sheet name="ЛП" sheetId="4" r:id="rId2"/>
    <sheet name="ПП" sheetId="8" r:id="rId3"/>
    <sheet name="КЮР" sheetId="10" r:id="rId4"/>
    <sheet name="Абсолютное Первенство" sheetId="11" r:id="rId5"/>
  </sheets>
  <calcPr calcId="125725"/>
</workbook>
</file>

<file path=xl/calcChain.xml><?xml version="1.0" encoding="utf-8"?>
<calcChain xmlns="http://schemas.openxmlformats.org/spreadsheetml/2006/main">
  <c r="AA9" i="10"/>
  <c r="AB9"/>
  <c r="AA10"/>
  <c r="AB10"/>
  <c r="AA13"/>
  <c r="AB13"/>
  <c r="AA11"/>
  <c r="AB11"/>
  <c r="AA14"/>
  <c r="AB14"/>
  <c r="AA16"/>
  <c r="AB16"/>
  <c r="AA17"/>
  <c r="AB17"/>
  <c r="AA15"/>
  <c r="AB15"/>
  <c r="AA18"/>
  <c r="AB18"/>
  <c r="AA19"/>
  <c r="AB19"/>
  <c r="AB12"/>
  <c r="AA12"/>
  <c r="H9" i="8" l="1"/>
  <c r="I9"/>
  <c r="K9"/>
  <c r="L9"/>
  <c r="N9"/>
  <c r="O9"/>
  <c r="Q9"/>
  <c r="R9"/>
  <c r="T9"/>
  <c r="U9"/>
  <c r="V9"/>
  <c r="W9" s="1"/>
  <c r="H23"/>
  <c r="I23"/>
  <c r="K23"/>
  <c r="L23"/>
  <c r="N23"/>
  <c r="O23"/>
  <c r="Q23"/>
  <c r="R23"/>
  <c r="T23"/>
  <c r="U23"/>
  <c r="V23"/>
  <c r="W23" s="1"/>
  <c r="H29"/>
  <c r="I29"/>
  <c r="K29"/>
  <c r="L29"/>
  <c r="N29"/>
  <c r="O29"/>
  <c r="Q29"/>
  <c r="R29"/>
  <c r="T29"/>
  <c r="U29"/>
  <c r="V29"/>
  <c r="W29" s="1"/>
  <c r="H12"/>
  <c r="I12"/>
  <c r="K12"/>
  <c r="L12"/>
  <c r="N12"/>
  <c r="O12"/>
  <c r="Q12"/>
  <c r="R12"/>
  <c r="T12"/>
  <c r="U12"/>
  <c r="V12"/>
  <c r="W12" s="1"/>
  <c r="H16"/>
  <c r="I16"/>
  <c r="K16"/>
  <c r="L16"/>
  <c r="N16"/>
  <c r="O16"/>
  <c r="Q16"/>
  <c r="R16"/>
  <c r="T16"/>
  <c r="U16"/>
  <c r="V16"/>
  <c r="W16" s="1"/>
  <c r="H14"/>
  <c r="I14"/>
  <c r="K14"/>
  <c r="L14"/>
  <c r="N14"/>
  <c r="O14"/>
  <c r="Q14"/>
  <c r="R14"/>
  <c r="T14"/>
  <c r="U14"/>
  <c r="V14"/>
  <c r="W14" s="1"/>
  <c r="H18"/>
  <c r="I18"/>
  <c r="K18"/>
  <c r="L18"/>
  <c r="N18"/>
  <c r="O18"/>
  <c r="Q18"/>
  <c r="R18"/>
  <c r="T18"/>
  <c r="U18"/>
  <c r="V18"/>
  <c r="W18" s="1"/>
  <c r="H11"/>
  <c r="I11"/>
  <c r="K11"/>
  <c r="L11"/>
  <c r="N11"/>
  <c r="O11"/>
  <c r="Q11"/>
  <c r="R11"/>
  <c r="T11"/>
  <c r="U11"/>
  <c r="V11"/>
  <c r="W11" s="1"/>
  <c r="H21"/>
  <c r="I21"/>
  <c r="K21"/>
  <c r="L21"/>
  <c r="N21"/>
  <c r="O21"/>
  <c r="Q21"/>
  <c r="R21"/>
  <c r="T21"/>
  <c r="U21"/>
  <c r="V21"/>
  <c r="W21" s="1"/>
  <c r="H17"/>
  <c r="I17"/>
  <c r="K17"/>
  <c r="L17"/>
  <c r="N17"/>
  <c r="O17"/>
  <c r="Q17"/>
  <c r="R17"/>
  <c r="T17"/>
  <c r="U17"/>
  <c r="V17"/>
  <c r="W17" s="1"/>
  <c r="H26"/>
  <c r="I26"/>
  <c r="K26"/>
  <c r="L26"/>
  <c r="N26"/>
  <c r="O26"/>
  <c r="Q26"/>
  <c r="R26"/>
  <c r="T26"/>
  <c r="U26"/>
  <c r="V26"/>
  <c r="W26" s="1"/>
  <c r="H22"/>
  <c r="I22"/>
  <c r="K22"/>
  <c r="L22"/>
  <c r="N22"/>
  <c r="O22"/>
  <c r="Q22"/>
  <c r="R22"/>
  <c r="T22"/>
  <c r="U22"/>
  <c r="V22"/>
  <c r="W22" s="1"/>
  <c r="H27"/>
  <c r="I27"/>
  <c r="K27"/>
  <c r="L27"/>
  <c r="N27"/>
  <c r="O27"/>
  <c r="Q27"/>
  <c r="R27"/>
  <c r="T27"/>
  <c r="U27"/>
  <c r="V27"/>
  <c r="W27" s="1"/>
  <c r="H25"/>
  <c r="I25"/>
  <c r="K25"/>
  <c r="L25"/>
  <c r="N25"/>
  <c r="O25"/>
  <c r="Q25"/>
  <c r="R25"/>
  <c r="T25"/>
  <c r="U25"/>
  <c r="V25"/>
  <c r="W25" s="1"/>
  <c r="H20"/>
  <c r="I20"/>
  <c r="K20"/>
  <c r="L20"/>
  <c r="N20"/>
  <c r="O20"/>
  <c r="Q20"/>
  <c r="R20"/>
  <c r="T20"/>
  <c r="U20"/>
  <c r="V20"/>
  <c r="W20" s="1"/>
  <c r="H19"/>
  <c r="I19"/>
  <c r="K19"/>
  <c r="L19"/>
  <c r="N19"/>
  <c r="O19"/>
  <c r="Q19"/>
  <c r="R19"/>
  <c r="T19"/>
  <c r="U19"/>
  <c r="V19"/>
  <c r="W19" s="1"/>
  <c r="H10"/>
  <c r="I10"/>
  <c r="K10"/>
  <c r="L10"/>
  <c r="N10"/>
  <c r="O10"/>
  <c r="Q10"/>
  <c r="R10"/>
  <c r="T10"/>
  <c r="U10"/>
  <c r="V10"/>
  <c r="W10" s="1"/>
  <c r="H28"/>
  <c r="I28"/>
  <c r="K28"/>
  <c r="L28"/>
  <c r="N28"/>
  <c r="O28"/>
  <c r="Q28"/>
  <c r="R28"/>
  <c r="T28"/>
  <c r="U28"/>
  <c r="V28"/>
  <c r="W28" s="1"/>
  <c r="H15"/>
  <c r="I15"/>
  <c r="K15"/>
  <c r="L15"/>
  <c r="N15"/>
  <c r="O15"/>
  <c r="Q15"/>
  <c r="R15"/>
  <c r="T15"/>
  <c r="U15"/>
  <c r="V15"/>
  <c r="W15" s="1"/>
  <c r="H24"/>
  <c r="I24"/>
  <c r="K24"/>
  <c r="L24"/>
  <c r="N24"/>
  <c r="O24"/>
  <c r="Q24"/>
  <c r="R24"/>
  <c r="T24"/>
  <c r="U24"/>
  <c r="V24"/>
  <c r="W24"/>
  <c r="U13"/>
  <c r="R13"/>
  <c r="O13"/>
  <c r="L13"/>
  <c r="I13"/>
  <c r="W13"/>
  <c r="T13"/>
  <c r="Q13"/>
  <c r="V13"/>
  <c r="I14" i="10" l="1"/>
  <c r="M14"/>
  <c r="Q14"/>
  <c r="U14"/>
  <c r="Y14"/>
  <c r="I11"/>
  <c r="M11"/>
  <c r="Q11"/>
  <c r="U11"/>
  <c r="Y11"/>
  <c r="I13"/>
  <c r="M13"/>
  <c r="Q13"/>
  <c r="U13"/>
  <c r="Y13"/>
  <c r="I15"/>
  <c r="M15"/>
  <c r="Q15"/>
  <c r="U15"/>
  <c r="Y15"/>
  <c r="I19"/>
  <c r="M19"/>
  <c r="Q19"/>
  <c r="U19"/>
  <c r="Y19"/>
  <c r="I10"/>
  <c r="M10"/>
  <c r="Q10"/>
  <c r="U10"/>
  <c r="Y10"/>
  <c r="I12"/>
  <c r="M12"/>
  <c r="Q12"/>
  <c r="U12"/>
  <c r="Y12"/>
  <c r="I9"/>
  <c r="M9"/>
  <c r="Q9"/>
  <c r="U9"/>
  <c r="Y9"/>
  <c r="I16"/>
  <c r="M16"/>
  <c r="Q16"/>
  <c r="U16"/>
  <c r="Y16"/>
  <c r="Y18"/>
  <c r="U18"/>
  <c r="Q18"/>
  <c r="M18"/>
  <c r="I18"/>
  <c r="Y17"/>
  <c r="U17"/>
  <c r="Q17"/>
  <c r="M17"/>
  <c r="I17"/>
  <c r="W11" i="4"/>
  <c r="X11" s="1"/>
  <c r="W24"/>
  <c r="X24" s="1"/>
  <c r="W16"/>
  <c r="X16" s="1"/>
  <c r="W18"/>
  <c r="X18" s="1"/>
  <c r="W12"/>
  <c r="X12" s="1"/>
  <c r="W17"/>
  <c r="X17" s="1"/>
  <c r="W28"/>
  <c r="X28" s="1"/>
  <c r="W25"/>
  <c r="X25" s="1"/>
  <c r="W13"/>
  <c r="X13" s="1"/>
  <c r="W9"/>
  <c r="X9" s="1"/>
  <c r="W20"/>
  <c r="X20" s="1"/>
  <c r="W19"/>
  <c r="X19" s="1"/>
  <c r="W10"/>
  <c r="X10" s="1"/>
  <c r="W27"/>
  <c r="X27" s="1"/>
  <c r="W26"/>
  <c r="X26" s="1"/>
  <c r="W15"/>
  <c r="X15" s="1"/>
  <c r="W14"/>
  <c r="X14" s="1"/>
  <c r="W21"/>
  <c r="X21" s="1"/>
  <c r="W23"/>
  <c r="X23" s="1"/>
  <c r="W29"/>
  <c r="X29" s="1"/>
  <c r="W22"/>
  <c r="X22" s="1"/>
  <c r="H11"/>
  <c r="I11"/>
  <c r="K11"/>
  <c r="L11"/>
  <c r="H24"/>
  <c r="I24"/>
  <c r="K24"/>
  <c r="L24"/>
  <c r="H16"/>
  <c r="I16"/>
  <c r="K16"/>
  <c r="L16"/>
  <c r="H18"/>
  <c r="I18"/>
  <c r="K18"/>
  <c r="L18"/>
  <c r="H12"/>
  <c r="I12"/>
  <c r="K12"/>
  <c r="L12"/>
  <c r="H17"/>
  <c r="I17"/>
  <c r="K17"/>
  <c r="L17"/>
  <c r="H28"/>
  <c r="I28"/>
  <c r="K28"/>
  <c r="L28"/>
  <c r="H25"/>
  <c r="I25"/>
  <c r="K25"/>
  <c r="L25"/>
  <c r="H13"/>
  <c r="I13"/>
  <c r="K13"/>
  <c r="L13"/>
  <c r="H9"/>
  <c r="I9"/>
  <c r="K9"/>
  <c r="L9"/>
  <c r="H20"/>
  <c r="I20"/>
  <c r="K20"/>
  <c r="L20"/>
  <c r="H19"/>
  <c r="I19"/>
  <c r="K19"/>
  <c r="L19"/>
  <c r="H10"/>
  <c r="I10"/>
  <c r="K10"/>
  <c r="L10"/>
  <c r="H27"/>
  <c r="I27"/>
  <c r="K27"/>
  <c r="L27"/>
  <c r="H26"/>
  <c r="I26"/>
  <c r="K26"/>
  <c r="L26"/>
  <c r="H15"/>
  <c r="I15"/>
  <c r="K15"/>
  <c r="L15"/>
  <c r="H14"/>
  <c r="I14"/>
  <c r="K14"/>
  <c r="L14"/>
  <c r="H21"/>
  <c r="I21"/>
  <c r="K21"/>
  <c r="L21"/>
  <c r="H23"/>
  <c r="I23"/>
  <c r="K23"/>
  <c r="L23"/>
  <c r="H29"/>
  <c r="I29"/>
  <c r="K29"/>
  <c r="L29"/>
  <c r="L22"/>
  <c r="K22"/>
  <c r="I22"/>
  <c r="H22"/>
  <c r="AC15" i="10" l="1"/>
  <c r="J13"/>
  <c r="R13"/>
  <c r="N13"/>
  <c r="V13"/>
  <c r="AC19"/>
  <c r="AC18"/>
  <c r="Z18"/>
  <c r="AC12"/>
  <c r="AC13"/>
  <c r="AC11"/>
  <c r="AC10"/>
  <c r="AC14"/>
  <c r="Z16"/>
  <c r="R16"/>
  <c r="J16"/>
  <c r="V12"/>
  <c r="N12"/>
  <c r="Z19"/>
  <c r="R19"/>
  <c r="J19"/>
  <c r="V15"/>
  <c r="N15"/>
  <c r="Z13"/>
  <c r="V14"/>
  <c r="N14"/>
  <c r="J14"/>
  <c r="AC17"/>
  <c r="AC16"/>
  <c r="V16"/>
  <c r="N16"/>
  <c r="AC9"/>
  <c r="Z12"/>
  <c r="R12"/>
  <c r="J12"/>
  <c r="V19"/>
  <c r="N19"/>
  <c r="Z15"/>
  <c r="R15"/>
  <c r="J15"/>
  <c r="Z14"/>
  <c r="R14"/>
  <c r="J11"/>
  <c r="Z11"/>
  <c r="V11"/>
  <c r="R11"/>
  <c r="N11"/>
  <c r="V9"/>
  <c r="R9"/>
  <c r="N9"/>
  <c r="J9"/>
  <c r="V10"/>
  <c r="R10"/>
  <c r="N10"/>
  <c r="J10"/>
  <c r="Z9"/>
  <c r="Z10"/>
  <c r="Z17"/>
  <c r="H33" i="2"/>
  <c r="I33"/>
  <c r="K33"/>
  <c r="L33"/>
  <c r="N33"/>
  <c r="O33"/>
  <c r="Q33"/>
  <c r="R33"/>
  <c r="T33"/>
  <c r="U33"/>
  <c r="V33"/>
  <c r="W33" s="1"/>
  <c r="A15" i="10" l="1"/>
  <c r="A10"/>
  <c r="A14"/>
  <c r="A13"/>
  <c r="A16"/>
  <c r="A18"/>
  <c r="A19"/>
  <c r="A12"/>
  <c r="A11"/>
  <c r="A9"/>
  <c r="A17"/>
  <c r="V10" i="2"/>
  <c r="V32"/>
  <c r="W32" s="1"/>
  <c r="V24"/>
  <c r="W24" s="1"/>
  <c r="V19"/>
  <c r="W19" s="1"/>
  <c r="V11"/>
  <c r="W11" s="1"/>
  <c r="V15"/>
  <c r="W15" s="1"/>
  <c r="V8"/>
  <c r="W8" s="1"/>
  <c r="V23"/>
  <c r="W23" s="1"/>
  <c r="V14"/>
  <c r="W14" s="1"/>
  <c r="V12"/>
  <c r="W12" s="1"/>
  <c r="V18"/>
  <c r="W18" s="1"/>
  <c r="V28"/>
  <c r="W28" s="1"/>
  <c r="V9"/>
  <c r="W9" s="1"/>
  <c r="V20"/>
  <c r="W20" s="1"/>
  <c r="V26"/>
  <c r="W26" s="1"/>
  <c r="V27"/>
  <c r="W27" s="1"/>
  <c r="V25"/>
  <c r="W25" s="1"/>
  <c r="V21"/>
  <c r="W21" s="1"/>
  <c r="V30"/>
  <c r="W30" s="1"/>
  <c r="V31"/>
  <c r="W31" s="1"/>
  <c r="V13"/>
  <c r="W13" s="1"/>
  <c r="V22"/>
  <c r="W22" s="1"/>
  <c r="V17"/>
  <c r="W17" s="1"/>
  <c r="V16"/>
  <c r="V29"/>
  <c r="L10"/>
  <c r="L32"/>
  <c r="L24"/>
  <c r="L19"/>
  <c r="L11"/>
  <c r="L15"/>
  <c r="L8"/>
  <c r="L23"/>
  <c r="L14"/>
  <c r="L12"/>
  <c r="L18"/>
  <c r="L28"/>
  <c r="L9"/>
  <c r="L20"/>
  <c r="L26"/>
  <c r="L27"/>
  <c r="L25"/>
  <c r="L21"/>
  <c r="L30"/>
  <c r="L31"/>
  <c r="L13"/>
  <c r="L22"/>
  <c r="L17"/>
  <c r="L16"/>
  <c r="I10"/>
  <c r="I32"/>
  <c r="I24"/>
  <c r="I19"/>
  <c r="I11"/>
  <c r="I15"/>
  <c r="I8"/>
  <c r="I23"/>
  <c r="I14"/>
  <c r="I12"/>
  <c r="I18"/>
  <c r="I28"/>
  <c r="I9"/>
  <c r="I20"/>
  <c r="I26"/>
  <c r="I27"/>
  <c r="I25"/>
  <c r="I21"/>
  <c r="I30"/>
  <c r="I31"/>
  <c r="I13"/>
  <c r="I22"/>
  <c r="I17"/>
  <c r="I16"/>
  <c r="L29"/>
  <c r="I29"/>
  <c r="K10"/>
  <c r="K32"/>
  <c r="K24"/>
  <c r="K19"/>
  <c r="K11"/>
  <c r="K15"/>
  <c r="K8"/>
  <c r="K23"/>
  <c r="K14"/>
  <c r="K12"/>
  <c r="K18"/>
  <c r="K28"/>
  <c r="K9"/>
  <c r="K20"/>
  <c r="K26"/>
  <c r="K27"/>
  <c r="K25"/>
  <c r="K21"/>
  <c r="K30"/>
  <c r="K31"/>
  <c r="K13"/>
  <c r="K22"/>
  <c r="K17"/>
  <c r="K16"/>
  <c r="K29"/>
  <c r="H10"/>
  <c r="H32"/>
  <c r="H24"/>
  <c r="H19"/>
  <c r="H11"/>
  <c r="H15"/>
  <c r="H8"/>
  <c r="H23"/>
  <c r="H14"/>
  <c r="H12"/>
  <c r="H18"/>
  <c r="H28"/>
  <c r="H9"/>
  <c r="H20"/>
  <c r="H26"/>
  <c r="H27"/>
  <c r="H25"/>
  <c r="H21"/>
  <c r="H30"/>
  <c r="H31"/>
  <c r="H13"/>
  <c r="H22"/>
  <c r="H17"/>
  <c r="H16"/>
  <c r="H29"/>
  <c r="W16" l="1"/>
  <c r="A33"/>
  <c r="A32"/>
  <c r="A29"/>
  <c r="W10"/>
  <c r="W29"/>
  <c r="A16"/>
  <c r="A22"/>
  <c r="A31"/>
  <c r="A21"/>
  <c r="A27"/>
  <c r="A20"/>
  <c r="A28"/>
  <c r="A12"/>
  <c r="A14"/>
  <c r="A8"/>
  <c r="A11"/>
  <c r="A24"/>
  <c r="A10"/>
  <c r="A34"/>
  <c r="A17"/>
  <c r="A13"/>
  <c r="A30"/>
  <c r="A25"/>
  <c r="A26"/>
  <c r="A9"/>
  <c r="A18"/>
  <c r="A23"/>
  <c r="A15"/>
  <c r="A19"/>
  <c r="A16" i="4"/>
  <c r="A18"/>
  <c r="A12"/>
  <c r="A17"/>
  <c r="A28"/>
  <c r="A25"/>
  <c r="A13"/>
  <c r="A9"/>
  <c r="A20"/>
  <c r="A19"/>
  <c r="A10"/>
  <c r="A27"/>
  <c r="A26"/>
  <c r="A15"/>
  <c r="A14"/>
  <c r="A21"/>
  <c r="A23"/>
  <c r="A29"/>
  <c r="N12"/>
  <c r="O12"/>
  <c r="Q12"/>
  <c r="R12"/>
  <c r="T12"/>
  <c r="U12"/>
  <c r="N17"/>
  <c r="O17"/>
  <c r="Q17"/>
  <c r="R17"/>
  <c r="T17"/>
  <c r="U17"/>
  <c r="N28"/>
  <c r="O28"/>
  <c r="Q28"/>
  <c r="R28"/>
  <c r="T28"/>
  <c r="U28"/>
  <c r="N25"/>
  <c r="O25"/>
  <c r="Q25"/>
  <c r="R25"/>
  <c r="T25"/>
  <c r="U25"/>
  <c r="N13"/>
  <c r="O13"/>
  <c r="Q13"/>
  <c r="R13"/>
  <c r="T13"/>
  <c r="U13"/>
  <c r="N9"/>
  <c r="O9"/>
  <c r="Q9"/>
  <c r="R9"/>
  <c r="T9"/>
  <c r="U9"/>
  <c r="N20"/>
  <c r="O20"/>
  <c r="Q20"/>
  <c r="R20"/>
  <c r="T20"/>
  <c r="U20"/>
  <c r="N19"/>
  <c r="O19"/>
  <c r="Q19"/>
  <c r="R19"/>
  <c r="T19"/>
  <c r="U19"/>
  <c r="N10"/>
  <c r="O10"/>
  <c r="Q10"/>
  <c r="R10"/>
  <c r="T10"/>
  <c r="U10"/>
  <c r="N27"/>
  <c r="O27"/>
  <c r="Q27"/>
  <c r="R27"/>
  <c r="T27"/>
  <c r="U27"/>
  <c r="N26"/>
  <c r="O26"/>
  <c r="Q26"/>
  <c r="R26"/>
  <c r="T26"/>
  <c r="U26"/>
  <c r="N15"/>
  <c r="O15"/>
  <c r="Q15"/>
  <c r="R15"/>
  <c r="T15"/>
  <c r="U15"/>
  <c r="N14"/>
  <c r="O14"/>
  <c r="Q14"/>
  <c r="R14"/>
  <c r="T14"/>
  <c r="U14"/>
  <c r="N21"/>
  <c r="O21"/>
  <c r="Q21"/>
  <c r="R21"/>
  <c r="T21"/>
  <c r="U21"/>
  <c r="N23"/>
  <c r="O23"/>
  <c r="Q23"/>
  <c r="R23"/>
  <c r="T23"/>
  <c r="U23"/>
  <c r="N29"/>
  <c r="O29"/>
  <c r="Q29"/>
  <c r="R29"/>
  <c r="T29"/>
  <c r="U29"/>
  <c r="N16" i="2"/>
  <c r="O16"/>
  <c r="Q16"/>
  <c r="R16"/>
  <c r="T16"/>
  <c r="U16"/>
  <c r="N17"/>
  <c r="U18" i="4" l="1"/>
  <c r="U24"/>
  <c r="U22"/>
  <c r="U16"/>
  <c r="U11"/>
  <c r="R18"/>
  <c r="R24"/>
  <c r="R22"/>
  <c r="R16"/>
  <c r="R11"/>
  <c r="O18"/>
  <c r="O24"/>
  <c r="O22"/>
  <c r="O16"/>
  <c r="O11"/>
  <c r="R17" i="10" l="1"/>
  <c r="R18"/>
  <c r="J18"/>
  <c r="J17"/>
  <c r="N18"/>
  <c r="N17"/>
  <c r="N13" i="2"/>
  <c r="O13"/>
  <c r="Q13"/>
  <c r="R13"/>
  <c r="T13"/>
  <c r="U13"/>
  <c r="N24" i="4"/>
  <c r="Q24"/>
  <c r="T24"/>
  <c r="N22"/>
  <c r="Q22"/>
  <c r="T22"/>
  <c r="N16"/>
  <c r="Q16"/>
  <c r="T16"/>
  <c r="N11"/>
  <c r="Q11"/>
  <c r="T11"/>
  <c r="V18" i="10" l="1"/>
  <c r="V17"/>
  <c r="N19" i="2"/>
  <c r="O19"/>
  <c r="Q19"/>
  <c r="R19"/>
  <c r="T19"/>
  <c r="U19"/>
  <c r="N18"/>
  <c r="O18"/>
  <c r="Q18"/>
  <c r="R18"/>
  <c r="T18"/>
  <c r="U18"/>
  <c r="N30"/>
  <c r="O30"/>
  <c r="Q30"/>
  <c r="R30"/>
  <c r="T30"/>
  <c r="U30"/>
  <c r="N32"/>
  <c r="O32"/>
  <c r="Q32"/>
  <c r="R32"/>
  <c r="T32"/>
  <c r="U32"/>
  <c r="N9"/>
  <c r="O9"/>
  <c r="Q9"/>
  <c r="R9"/>
  <c r="T9"/>
  <c r="U9"/>
  <c r="N12"/>
  <c r="O12"/>
  <c r="Q12"/>
  <c r="R12"/>
  <c r="T12"/>
  <c r="U12"/>
  <c r="N10"/>
  <c r="O10"/>
  <c r="Q10"/>
  <c r="R10"/>
  <c r="T10"/>
  <c r="U10"/>
  <c r="N15"/>
  <c r="O15"/>
  <c r="Q15"/>
  <c r="R15"/>
  <c r="T15"/>
  <c r="U15"/>
  <c r="N8"/>
  <c r="O8"/>
  <c r="Q8"/>
  <c r="R8"/>
  <c r="T8"/>
  <c r="U8"/>
  <c r="N29"/>
  <c r="O29"/>
  <c r="Q29"/>
  <c r="R29"/>
  <c r="T29"/>
  <c r="U29"/>
  <c r="N20"/>
  <c r="O20"/>
  <c r="Q20"/>
  <c r="R20"/>
  <c r="T20"/>
  <c r="U20"/>
  <c r="N26"/>
  <c r="O26"/>
  <c r="Q26"/>
  <c r="R26"/>
  <c r="T26"/>
  <c r="U26"/>
  <c r="N25"/>
  <c r="O25"/>
  <c r="Q25"/>
  <c r="R25"/>
  <c r="T25"/>
  <c r="U25"/>
  <c r="N28"/>
  <c r="O28"/>
  <c r="Q28"/>
  <c r="R28"/>
  <c r="T28"/>
  <c r="U28"/>
  <c r="O17"/>
  <c r="Q17"/>
  <c r="R17"/>
  <c r="T17"/>
  <c r="U17"/>
  <c r="N27" l="1"/>
  <c r="O27"/>
  <c r="Q27"/>
  <c r="R27"/>
  <c r="T27"/>
  <c r="U27"/>
  <c r="N24"/>
  <c r="O24"/>
  <c r="Q24"/>
  <c r="R24"/>
  <c r="T24"/>
  <c r="U24"/>
  <c r="H13" i="8"/>
  <c r="K13"/>
  <c r="N13"/>
  <c r="A30" l="1"/>
  <c r="T18" i="4"/>
  <c r="Q18"/>
  <c r="N18"/>
  <c r="T14" i="2" l="1"/>
  <c r="T11"/>
  <c r="T31"/>
  <c r="T23"/>
  <c r="T21"/>
  <c r="Q14"/>
  <c r="Q11"/>
  <c r="Q31"/>
  <c r="Q23"/>
  <c r="Q21"/>
  <c r="N14"/>
  <c r="N11"/>
  <c r="N31"/>
  <c r="N23"/>
  <c r="N21"/>
  <c r="Q22"/>
  <c r="N22"/>
  <c r="T22"/>
  <c r="U22" l="1"/>
  <c r="R22"/>
  <c r="O22"/>
  <c r="A11" i="4" l="1"/>
  <c r="A24"/>
  <c r="A22"/>
  <c r="U14" i="2"/>
  <c r="U23"/>
  <c r="U21"/>
  <c r="U31"/>
  <c r="U11"/>
  <c r="R14"/>
  <c r="R23"/>
  <c r="R21"/>
  <c r="R31"/>
  <c r="R11"/>
  <c r="O14"/>
  <c r="O23"/>
  <c r="O21"/>
  <c r="O31"/>
  <c r="O11"/>
</calcChain>
</file>

<file path=xl/sharedStrings.xml><?xml version="1.0" encoding="utf-8"?>
<sst xmlns="http://schemas.openxmlformats.org/spreadsheetml/2006/main" count="625" uniqueCount="188">
  <si>
    <t>Выездка</t>
  </si>
  <si>
    <t>г.Н.Новгород кск "Пассаж"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</si>
  <si>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</si>
  <si>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</si>
  <si>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</si>
  <si>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</si>
  <si>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Команда, регион</t>
  </si>
  <si>
    <t>Технические результаты</t>
  </si>
  <si>
    <t>Место</t>
  </si>
  <si>
    <t>Н</t>
  </si>
  <si>
    <t>С</t>
  </si>
  <si>
    <t>М</t>
  </si>
  <si>
    <t>Всего баллов</t>
  </si>
  <si>
    <t>Всего %</t>
  </si>
  <si>
    <t>Вып.норм.</t>
  </si>
  <si>
    <t>Баллы</t>
  </si>
  <si>
    <t>%</t>
  </si>
  <si>
    <t>Кол.ош.</t>
  </si>
  <si>
    <t>Главный судья</t>
  </si>
  <si>
    <t>Главный секретарь</t>
  </si>
  <si>
    <t>Командный приз. Юноши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</si>
  <si>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</si>
  <si>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</si>
  <si>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Соколова Е.</t>
  </si>
  <si>
    <t>Личный приз. Юноши</t>
  </si>
  <si>
    <t>Предварительный приз. Юноши</t>
  </si>
  <si>
    <t>СДЮСШОР</t>
  </si>
  <si>
    <t>ч/в</t>
  </si>
  <si>
    <t>кмс</t>
  </si>
  <si>
    <t>б/р</t>
  </si>
  <si>
    <t>Чемпионат и первенство ПФО</t>
  </si>
  <si>
    <r>
      <rPr>
        <b/>
        <sz val="7"/>
        <color indexed="8"/>
        <rFont val="Verdana"/>
        <family val="2"/>
        <charset val="204"/>
      </rPr>
      <t>МАГРИФАТУЛЛИНА</t>
    </r>
    <r>
      <rPr>
        <b/>
        <sz val="8"/>
        <color indexed="8"/>
        <rFont val="Verdana"/>
        <family val="2"/>
        <charset val="204"/>
      </rPr>
      <t xml:space="preserve">           </t>
    </r>
    <r>
      <rPr>
        <sz val="8"/>
        <color indexed="8"/>
        <rFont val="Verdana"/>
        <family val="2"/>
        <charset val="204"/>
      </rPr>
      <t>Аделина, 1998</t>
    </r>
  </si>
  <si>
    <r>
      <t xml:space="preserve">ЛЯЛЯЕВА </t>
    </r>
    <r>
      <rPr>
        <sz val="8"/>
        <color indexed="8"/>
        <rFont val="Verdana"/>
        <family val="2"/>
        <charset val="204"/>
      </rPr>
      <t>Анастасия, 1996</t>
    </r>
  </si>
  <si>
    <r>
      <t xml:space="preserve">БОР     </t>
    </r>
    <r>
      <rPr>
        <sz val="8"/>
        <color indexed="8"/>
        <rFont val="Verdana"/>
        <family val="2"/>
        <charset val="204"/>
      </rPr>
      <t>Арина,1998</t>
    </r>
  </si>
  <si>
    <r>
      <t>ДИПЛОМАТ-</t>
    </r>
    <r>
      <rPr>
        <sz val="8"/>
        <color indexed="8"/>
        <rFont val="Verdana"/>
        <family val="2"/>
        <charset val="204"/>
      </rPr>
      <t>05,гнед.,мер., тракен.,Темп,АПКЗ "Перевозский"</t>
    </r>
  </si>
  <si>
    <t>РДЮСШ МДМСиТ РТ</t>
  </si>
  <si>
    <t>Актюбинская КСШ</t>
  </si>
  <si>
    <t>МУП "Олимп" КСШ</t>
  </si>
  <si>
    <t>Респ. Башкортостан</t>
  </si>
  <si>
    <t>Респ. Татарстан</t>
  </si>
  <si>
    <t>Нижегородская обл.</t>
  </si>
  <si>
    <t>Русинова Е.</t>
  </si>
  <si>
    <t>В</t>
  </si>
  <si>
    <t>Е</t>
  </si>
  <si>
    <t>КЮР юноши</t>
  </si>
  <si>
    <t>техника</t>
  </si>
  <si>
    <t>артистичность</t>
  </si>
  <si>
    <t>Итого %</t>
  </si>
  <si>
    <t>Кировская обл.</t>
  </si>
  <si>
    <r>
      <t xml:space="preserve">ТАРАСОВА      </t>
    </r>
    <r>
      <rPr>
        <sz val="8"/>
        <rFont val="Verdana"/>
        <family val="2"/>
        <charset val="204"/>
      </rPr>
      <t>Дарья, 1998</t>
    </r>
  </si>
  <si>
    <r>
      <t>ФОКЕЕВА</t>
    </r>
    <r>
      <rPr>
        <sz val="8"/>
        <color indexed="8"/>
        <rFont val="Verdana"/>
        <family val="2"/>
        <charset val="204"/>
      </rPr>
      <t xml:space="preserve"> Анна,1997</t>
    </r>
  </si>
  <si>
    <r>
      <t xml:space="preserve">ЭРМАТОВА </t>
    </r>
    <r>
      <rPr>
        <sz val="8"/>
        <rFont val="Verdana"/>
        <family val="2"/>
        <charset val="204"/>
      </rPr>
      <t>Камилла,1996</t>
    </r>
  </si>
  <si>
    <r>
      <t>КОЛЕСНИКОВА</t>
    </r>
    <r>
      <rPr>
        <sz val="8"/>
        <color indexed="8"/>
        <rFont val="Verdana"/>
        <family val="2"/>
        <charset val="204"/>
      </rPr>
      <t xml:space="preserve"> Елена,1997</t>
    </r>
  </si>
  <si>
    <r>
      <t xml:space="preserve">ВОРОНЦОВА </t>
    </r>
    <r>
      <rPr>
        <sz val="8"/>
        <color indexed="8"/>
        <rFont val="Verdana"/>
        <family val="2"/>
        <charset val="204"/>
      </rPr>
      <t>Злата, 1998</t>
    </r>
  </si>
  <si>
    <r>
      <t xml:space="preserve">ЗАПОЛЬСКАЯ </t>
    </r>
    <r>
      <rPr>
        <sz val="8"/>
        <color indexed="8"/>
        <rFont val="Verdana"/>
        <family val="2"/>
        <charset val="204"/>
      </rPr>
      <t>Екатерина,1988</t>
    </r>
  </si>
  <si>
    <r>
      <t xml:space="preserve">СЕЛЮТИН </t>
    </r>
    <r>
      <rPr>
        <sz val="8"/>
        <color indexed="8"/>
        <rFont val="Verdana"/>
        <family val="2"/>
        <charset val="204"/>
      </rPr>
      <t>Владислав,1987</t>
    </r>
  </si>
  <si>
    <r>
      <t xml:space="preserve">ХАЛИКОВА </t>
    </r>
    <r>
      <rPr>
        <sz val="8"/>
        <color indexed="8"/>
        <rFont val="Verdana"/>
        <family val="2"/>
        <charset val="204"/>
      </rPr>
      <t>Аделина,1997</t>
    </r>
  </si>
  <si>
    <r>
      <t xml:space="preserve">ГАДЕЛШИНА </t>
    </r>
    <r>
      <rPr>
        <sz val="8"/>
        <color indexed="8"/>
        <rFont val="Verdana"/>
        <family val="2"/>
        <charset val="204"/>
      </rPr>
      <t>Айгуль,1999</t>
    </r>
  </si>
  <si>
    <r>
      <t>ХИТОН-</t>
    </r>
    <r>
      <rPr>
        <sz val="8"/>
        <rFont val="Verdana"/>
        <family val="2"/>
        <charset val="204"/>
      </rPr>
      <t>05,сер.,мер.,Темп-Хартия.,Ниж.обл.</t>
    </r>
  </si>
  <si>
    <r>
      <t>ВЕЛЬТАФ-</t>
    </r>
    <r>
      <rPr>
        <sz val="8"/>
        <rFont val="Verdana"/>
        <family val="2"/>
        <charset val="204"/>
      </rPr>
      <t>06. ,тем.гнед. ,жер., ганов. ,от.Возгон</t>
    </r>
  </si>
  <si>
    <r>
      <rPr>
        <b/>
        <sz val="11"/>
        <color indexed="8"/>
        <rFont val="Calibri"/>
        <family val="2"/>
        <charset val="204"/>
      </rPr>
      <t>БОВИЭЯ</t>
    </r>
    <r>
      <rPr>
        <sz val="12"/>
        <color indexed="8"/>
        <rFont val="Calibri"/>
        <family val="2"/>
        <charset val="204"/>
      </rPr>
      <t>-</t>
    </r>
    <r>
      <rPr>
        <sz val="10"/>
        <color indexed="8"/>
        <rFont val="Calibri"/>
        <family val="2"/>
        <charset val="204"/>
      </rPr>
      <t>99 гнед.коб., трак. Бакал, к/з Георгенбург</t>
    </r>
  </si>
  <si>
    <t>ФАВОРИТ</t>
  </si>
  <si>
    <r>
      <rPr>
        <b/>
        <sz val="11"/>
        <color indexed="8"/>
        <rFont val="Times New Roman"/>
        <family val="1"/>
        <charset val="204"/>
      </rPr>
      <t>Вавилон-</t>
    </r>
    <r>
      <rPr>
        <sz val="10"/>
        <color indexed="8"/>
        <rFont val="Times New Roman"/>
        <family val="1"/>
        <charset val="204"/>
      </rPr>
      <t>96</t>
    </r>
    <r>
      <rPr>
        <b/>
        <sz val="10"/>
        <color indexed="8"/>
        <rFont val="Times New Roman"/>
        <family val="1"/>
        <charset val="204"/>
      </rPr>
      <t xml:space="preserve">, </t>
    </r>
    <r>
      <rPr>
        <sz val="10"/>
        <color indexed="8"/>
        <rFont val="Times New Roman"/>
        <family val="1"/>
        <charset val="204"/>
      </rPr>
      <t>г-гнед., мер., украи. верх</t>
    </r>
    <r>
      <rPr>
        <b/>
        <sz val="10"/>
        <color indexed="8"/>
        <rFont val="Times New Roman"/>
        <family val="1"/>
        <charset val="204"/>
      </rPr>
      <t xml:space="preserve">, </t>
    </r>
    <r>
      <rPr>
        <sz val="10"/>
        <color indexed="8"/>
        <rFont val="Times New Roman"/>
        <family val="1"/>
        <charset val="204"/>
      </rPr>
      <t>Разбор - Тубероза.</t>
    </r>
  </si>
  <si>
    <r>
      <t>БИВУАК-</t>
    </r>
    <r>
      <rPr>
        <sz val="8"/>
        <color indexed="8"/>
        <rFont val="Verdana"/>
        <family val="2"/>
        <charset val="204"/>
      </rPr>
      <t>04,ворон,мер,рус. верх., Рязан.обл.</t>
    </r>
  </si>
  <si>
    <r>
      <t>ГАЛС</t>
    </r>
    <r>
      <rPr>
        <sz val="9"/>
        <color indexed="8"/>
        <rFont val="Verdana"/>
        <family val="2"/>
        <charset val="204"/>
      </rPr>
      <t>-99</t>
    </r>
  </si>
  <si>
    <r>
      <t>БАРХАТ</t>
    </r>
    <r>
      <rPr>
        <sz val="9"/>
        <color indexed="8"/>
        <rFont val="Verdana"/>
        <family val="2"/>
        <charset val="204"/>
      </rPr>
      <t>-01</t>
    </r>
  </si>
  <si>
    <r>
      <t>АКОБАТ</t>
    </r>
    <r>
      <rPr>
        <sz val="9"/>
        <color indexed="8"/>
        <rFont val="Verdana"/>
        <family val="2"/>
        <charset val="204"/>
      </rPr>
      <t>-04</t>
    </r>
    <r>
      <rPr>
        <sz val="11"/>
        <color indexed="8"/>
        <rFont val="Calibri"/>
        <family val="2"/>
        <charset val="204"/>
      </rPr>
      <t/>
    </r>
  </si>
  <si>
    <r>
      <t>ЛИХАЯ</t>
    </r>
    <r>
      <rPr>
        <sz val="9"/>
        <color indexed="8"/>
        <rFont val="Verdana"/>
        <family val="2"/>
        <charset val="204"/>
      </rPr>
      <t>-04.,вор,коб.,ганов., Пермская обл.</t>
    </r>
  </si>
  <si>
    <r>
      <t>РОЙТ ЭЛ</t>
    </r>
    <r>
      <rPr>
        <sz val="9"/>
        <color indexed="8"/>
        <rFont val="Verdana"/>
        <family val="2"/>
        <charset val="204"/>
      </rPr>
      <t>-00,зол.рыж,жер.,буден., Ранжир,к/з 1 конной армии</t>
    </r>
  </si>
  <si>
    <r>
      <t>ГАБРИЭЛЬ</t>
    </r>
    <r>
      <rPr>
        <sz val="9"/>
        <color indexed="8"/>
        <rFont val="Verdana"/>
        <family val="2"/>
        <charset val="204"/>
      </rPr>
      <t>-99,вор., мер.,трак., Графит к-з Починковский</t>
    </r>
  </si>
  <si>
    <r>
      <t xml:space="preserve">СКВОРЦОВА </t>
    </r>
    <r>
      <rPr>
        <sz val="8"/>
        <color indexed="8"/>
        <rFont val="Verdana"/>
        <family val="2"/>
        <charset val="204"/>
      </rPr>
      <t>Анастасия, 1998</t>
    </r>
  </si>
  <si>
    <t>КСК "Витязь"</t>
  </si>
  <si>
    <t>Воронцова.З</t>
  </si>
  <si>
    <t>Кравец.А</t>
  </si>
  <si>
    <t>Васичкина.А.Е</t>
  </si>
  <si>
    <t>МАОУ ДОД ДЮСШ</t>
  </si>
  <si>
    <t xml:space="preserve">МАОУ ДОД ДЮСШ </t>
  </si>
  <si>
    <t>Самарская  обл.КВХ Балина Л.А</t>
  </si>
  <si>
    <t>Самарская  обл.ГБУ СДЮСШОР №1</t>
  </si>
  <si>
    <t>ч/в Ездаков.А</t>
  </si>
  <si>
    <r>
      <t xml:space="preserve">БЫЛОВА </t>
    </r>
    <r>
      <rPr>
        <sz val="8"/>
        <color indexed="8"/>
        <rFont val="Verdana"/>
        <family val="2"/>
        <charset val="204"/>
      </rPr>
      <t>Татьяна,1996</t>
    </r>
  </si>
  <si>
    <r>
      <t xml:space="preserve">КИРИЛЛОВА </t>
    </r>
    <r>
      <rPr>
        <sz val="8"/>
        <color indexed="8"/>
        <rFont val="Verdana"/>
        <family val="2"/>
        <charset val="204"/>
      </rPr>
      <t>Святослава,1997</t>
    </r>
  </si>
  <si>
    <r>
      <rPr>
        <b/>
        <sz val="8"/>
        <color indexed="8"/>
        <rFont val="Verdana"/>
        <family val="2"/>
        <charset val="204"/>
      </rPr>
      <t xml:space="preserve">АБРАМОВА </t>
    </r>
    <r>
      <rPr>
        <sz val="8"/>
        <color indexed="8"/>
        <rFont val="Verdana"/>
        <family val="2"/>
        <charset val="204"/>
      </rPr>
      <t>София,1996</t>
    </r>
  </si>
  <si>
    <r>
      <t xml:space="preserve">ШЕЛКОВА </t>
    </r>
    <r>
      <rPr>
        <sz val="8"/>
        <color indexed="8"/>
        <rFont val="Verdana"/>
        <family val="2"/>
        <charset val="204"/>
      </rPr>
      <t>Анна,1998</t>
    </r>
  </si>
  <si>
    <r>
      <t xml:space="preserve">ШЕРОНОВА </t>
    </r>
    <r>
      <rPr>
        <sz val="8"/>
        <color indexed="8"/>
        <rFont val="Verdana"/>
        <family val="2"/>
        <charset val="204"/>
      </rPr>
      <t>Дарья,1999</t>
    </r>
  </si>
  <si>
    <r>
      <t xml:space="preserve">КРАСИЛЬНИКОВА </t>
    </r>
    <r>
      <rPr>
        <sz val="8"/>
        <color indexed="8"/>
        <rFont val="Verdana"/>
        <family val="2"/>
        <charset val="204"/>
      </rPr>
      <t>Наталья,1999</t>
    </r>
  </si>
  <si>
    <r>
      <t xml:space="preserve">СТАРЧЕНКО </t>
    </r>
    <r>
      <rPr>
        <sz val="8"/>
        <color indexed="8"/>
        <rFont val="Verdana"/>
        <family val="2"/>
        <charset val="204"/>
      </rPr>
      <t>Валерия,1999</t>
    </r>
  </si>
  <si>
    <r>
      <t xml:space="preserve">ФЕТИСОВА   </t>
    </r>
    <r>
      <rPr>
        <sz val="8"/>
        <color indexed="8"/>
        <rFont val="Verdana"/>
        <family val="2"/>
        <charset val="204"/>
      </rPr>
      <t>Диана, 1998</t>
    </r>
  </si>
  <si>
    <r>
      <rPr>
        <b/>
        <sz val="8"/>
        <color indexed="8"/>
        <rFont val="Verdana"/>
        <family val="2"/>
        <charset val="204"/>
      </rPr>
      <t>ПАРАДОКС</t>
    </r>
    <r>
      <rPr>
        <sz val="8"/>
        <color indexed="8"/>
        <rFont val="Verdana"/>
        <family val="2"/>
        <charset val="204"/>
      </rPr>
      <t>-08</t>
    </r>
  </si>
  <si>
    <r>
      <t>ЗАТОН</t>
    </r>
    <r>
      <rPr>
        <sz val="8"/>
        <color indexed="8"/>
        <rFont val="Verdana"/>
        <family val="2"/>
        <charset val="204"/>
      </rPr>
      <t>-99,т.гнед.,мер., трак.,Телец,к/з им.Кирова</t>
    </r>
  </si>
  <si>
    <r>
      <t>ТЕЗАУРУС</t>
    </r>
    <r>
      <rPr>
        <sz val="8"/>
        <color indexed="8"/>
        <rFont val="Verdana"/>
        <family val="2"/>
        <charset val="204"/>
      </rPr>
      <t>-01.,гнед.,жер</t>
    </r>
  </si>
  <si>
    <r>
      <t>ГЕЛИКОН</t>
    </r>
    <r>
      <rPr>
        <sz val="8"/>
        <color indexed="8"/>
        <rFont val="Verdana"/>
        <family val="2"/>
        <charset val="204"/>
      </rPr>
      <t>-06,гнед,мер</t>
    </r>
  </si>
  <si>
    <r>
      <t>ФАЙР ФЛАЙ</t>
    </r>
    <r>
      <rPr>
        <sz val="8"/>
        <color indexed="8"/>
        <rFont val="Verdana"/>
        <family val="2"/>
        <charset val="204"/>
      </rPr>
      <t>-04</t>
    </r>
  </si>
  <si>
    <r>
      <t>ГЛОРИЯ-</t>
    </r>
    <r>
      <rPr>
        <sz val="8"/>
        <color indexed="8"/>
        <rFont val="Verdana"/>
        <family val="2"/>
        <charset val="204"/>
      </rPr>
      <t>09,гнед, коб трак.,</t>
    </r>
  </si>
  <si>
    <r>
      <t>РОМ-БОЙ</t>
    </r>
    <r>
      <rPr>
        <sz val="9"/>
        <color indexed="8"/>
        <rFont val="Verdana"/>
        <family val="2"/>
        <charset val="204"/>
      </rPr>
      <t>-05.,тем.рыж.мер</t>
    </r>
  </si>
  <si>
    <r>
      <t>ЭРМИТАЖ</t>
    </r>
    <r>
      <rPr>
        <sz val="8"/>
        <color indexed="8"/>
        <rFont val="Verdana"/>
        <family val="2"/>
        <charset val="204"/>
      </rPr>
      <t>-04,гнед.,мер</t>
    </r>
  </si>
  <si>
    <t>Вят ГСХА</t>
  </si>
  <si>
    <t>19.06.14г.</t>
  </si>
  <si>
    <t>18.06.14г.</t>
  </si>
  <si>
    <r>
      <t>МОНРЕАЛЬ-</t>
    </r>
    <r>
      <rPr>
        <sz val="8"/>
        <rFont val="Verdana"/>
        <family val="2"/>
        <charset val="204"/>
      </rPr>
      <t>05,гнед.,мер.,трак., Омуртаг, Марсельеза</t>
    </r>
  </si>
  <si>
    <r>
      <t xml:space="preserve">ШЕРОНОВА </t>
    </r>
    <r>
      <rPr>
        <sz val="8"/>
        <color indexed="8"/>
        <rFont val="Calibri"/>
        <family val="2"/>
        <charset val="204"/>
      </rPr>
      <t>Дарья,1999</t>
    </r>
  </si>
  <si>
    <r>
      <t>ГЕЛИКОН</t>
    </r>
    <r>
      <rPr>
        <sz val="8"/>
        <color indexed="8"/>
        <rFont val="Calibri"/>
        <family val="2"/>
        <charset val="204"/>
      </rPr>
      <t>-06,гнед,мер</t>
    </r>
  </si>
  <si>
    <r>
      <t>БАРХАТ</t>
    </r>
    <r>
      <rPr>
        <sz val="9"/>
        <color indexed="8"/>
        <rFont val="Calibri"/>
        <family val="2"/>
        <charset val="204"/>
      </rPr>
      <t>-01</t>
    </r>
  </si>
  <si>
    <r>
      <t xml:space="preserve">РАТНИКОВА </t>
    </r>
    <r>
      <rPr>
        <sz val="8"/>
        <color theme="1"/>
        <rFont val="Calibri"/>
        <family val="2"/>
        <charset val="204"/>
      </rPr>
      <t>Екатерина,1996</t>
    </r>
  </si>
  <si>
    <r>
      <t>ФОКЕЕВА</t>
    </r>
    <r>
      <rPr>
        <sz val="8"/>
        <color indexed="8"/>
        <rFont val="Calibri"/>
        <family val="2"/>
        <charset val="204"/>
      </rPr>
      <t xml:space="preserve"> Анна,1997</t>
    </r>
  </si>
  <si>
    <r>
      <t>МОНРЕАЛЬ-</t>
    </r>
    <r>
      <rPr>
        <sz val="8"/>
        <rFont val="Calibri"/>
        <family val="2"/>
        <charset val="204"/>
      </rPr>
      <t>05,гнед.,мер.,трак., Омуртаг, Марсельеза</t>
    </r>
  </si>
  <si>
    <r>
      <t xml:space="preserve">ХАЛИКОВА </t>
    </r>
    <r>
      <rPr>
        <sz val="8"/>
        <color indexed="8"/>
        <rFont val="Calibri"/>
        <family val="2"/>
        <charset val="204"/>
      </rPr>
      <t>Аделина,1997</t>
    </r>
  </si>
  <si>
    <r>
      <t>ГАБРИЭЛЬ</t>
    </r>
    <r>
      <rPr>
        <sz val="9"/>
        <color indexed="8"/>
        <rFont val="Calibri"/>
        <family val="2"/>
        <charset val="204"/>
      </rPr>
      <t>-99,вор., мер.,трак., Графит к-з Починковский</t>
    </r>
  </si>
  <si>
    <r>
      <t xml:space="preserve">ШЕЛКОВА </t>
    </r>
    <r>
      <rPr>
        <sz val="8"/>
        <color indexed="8"/>
        <rFont val="Calibri"/>
        <family val="2"/>
        <charset val="204"/>
      </rPr>
      <t>Анна,1998</t>
    </r>
  </si>
  <si>
    <r>
      <t>ТЕЗАУРУС</t>
    </r>
    <r>
      <rPr>
        <sz val="8"/>
        <color indexed="8"/>
        <rFont val="Calibri"/>
        <family val="2"/>
        <charset val="204"/>
      </rPr>
      <t>-01.,гнед.,жер</t>
    </r>
  </si>
  <si>
    <r>
      <t xml:space="preserve">СКВОРЦОВА </t>
    </r>
    <r>
      <rPr>
        <sz val="8"/>
        <color indexed="8"/>
        <rFont val="Calibri"/>
        <family val="2"/>
        <charset val="204"/>
      </rPr>
      <t>Анастасия, 1998</t>
    </r>
  </si>
  <si>
    <r>
      <t>ХИТОН-</t>
    </r>
    <r>
      <rPr>
        <sz val="8"/>
        <rFont val="Calibri"/>
        <family val="2"/>
        <charset val="204"/>
      </rPr>
      <t>05,сер.,мер.,Темп-Хартия.,Ниж.обл.</t>
    </r>
  </si>
  <si>
    <r>
      <rPr>
        <b/>
        <sz val="8"/>
        <color indexed="8"/>
        <rFont val="Calibri"/>
        <family val="2"/>
        <charset val="204"/>
      </rPr>
      <t xml:space="preserve">АБРАМОВА </t>
    </r>
    <r>
      <rPr>
        <sz val="8"/>
        <color indexed="8"/>
        <rFont val="Calibri"/>
        <family val="2"/>
        <charset val="204"/>
      </rPr>
      <t>София,1996</t>
    </r>
  </si>
  <si>
    <r>
      <t>ЗАТОН</t>
    </r>
    <r>
      <rPr>
        <sz val="8"/>
        <color indexed="8"/>
        <rFont val="Calibri"/>
        <family val="2"/>
        <charset val="204"/>
      </rPr>
      <t>-99,т.гнед.,мер., трак.,Телец,к/з им.Кирова</t>
    </r>
  </si>
  <si>
    <r>
      <t xml:space="preserve">ПЛАТОШИНА </t>
    </r>
    <r>
      <rPr>
        <sz val="8"/>
        <color indexed="8"/>
        <rFont val="Calibri"/>
        <family val="2"/>
        <charset val="204"/>
      </rPr>
      <t>Екатерина,1999</t>
    </r>
  </si>
  <si>
    <r>
      <t>АНАЛОГ</t>
    </r>
    <r>
      <rPr>
        <sz val="8"/>
        <color indexed="8"/>
        <rFont val="Calibri"/>
        <family val="2"/>
        <charset val="204"/>
      </rPr>
      <t>-95,т.гнед.,мер.,РПГ,Агдам, к/зСтарожиловский Рязан.обл.</t>
    </r>
  </si>
  <si>
    <r>
      <t xml:space="preserve">ВОРОНЦОВА </t>
    </r>
    <r>
      <rPr>
        <sz val="8"/>
        <color indexed="8"/>
        <rFont val="Calibri"/>
        <family val="2"/>
        <charset val="204"/>
      </rPr>
      <t>Злата, 1998</t>
    </r>
  </si>
  <si>
    <r>
      <t>ГАЛС</t>
    </r>
    <r>
      <rPr>
        <sz val="9"/>
        <color indexed="8"/>
        <rFont val="Calibri"/>
        <family val="2"/>
        <charset val="204"/>
      </rPr>
      <t>-99</t>
    </r>
  </si>
  <si>
    <r>
      <t xml:space="preserve">ГАДЕЛШИНА </t>
    </r>
    <r>
      <rPr>
        <sz val="8"/>
        <color indexed="8"/>
        <rFont val="Calibri"/>
        <family val="2"/>
        <charset val="204"/>
      </rPr>
      <t>Айгуль,1999</t>
    </r>
  </si>
  <si>
    <r>
      <t>РОЙТ ЭЛ</t>
    </r>
    <r>
      <rPr>
        <sz val="9"/>
        <color indexed="8"/>
        <rFont val="Calibri"/>
        <family val="2"/>
        <charset val="204"/>
      </rPr>
      <t>-00,зол.рыж,жер.,буден., Ранжир,к/з 1 конной армии</t>
    </r>
  </si>
  <si>
    <r>
      <t xml:space="preserve">БЫЛОВА </t>
    </r>
    <r>
      <rPr>
        <sz val="8"/>
        <color indexed="8"/>
        <rFont val="Calibri"/>
        <family val="2"/>
        <charset val="204"/>
      </rPr>
      <t>Татьяна,1996</t>
    </r>
  </si>
  <si>
    <r>
      <t xml:space="preserve">БОР     </t>
    </r>
    <r>
      <rPr>
        <sz val="8"/>
        <color indexed="8"/>
        <rFont val="Calibri"/>
        <family val="2"/>
        <charset val="204"/>
      </rPr>
      <t>Арина,1998</t>
    </r>
  </si>
  <si>
    <r>
      <t>РОМ-БОЙ</t>
    </r>
    <r>
      <rPr>
        <sz val="9"/>
        <color indexed="8"/>
        <rFont val="Calibri"/>
        <family val="2"/>
        <charset val="204"/>
      </rPr>
      <t>-05.,тем.рыж.мер</t>
    </r>
  </si>
  <si>
    <r>
      <t xml:space="preserve">СТАРЧЕНКО </t>
    </r>
    <r>
      <rPr>
        <sz val="8"/>
        <color indexed="8"/>
        <rFont val="Calibri"/>
        <family val="2"/>
        <charset val="204"/>
      </rPr>
      <t>Валерия,1999</t>
    </r>
  </si>
  <si>
    <r>
      <t xml:space="preserve">КРАСИЛЬНИКОВА </t>
    </r>
    <r>
      <rPr>
        <sz val="8"/>
        <color indexed="8"/>
        <rFont val="Calibri"/>
        <family val="2"/>
        <charset val="204"/>
      </rPr>
      <t>Наталья,1999</t>
    </r>
  </si>
  <si>
    <r>
      <t xml:space="preserve">БАРАНОВА </t>
    </r>
    <r>
      <rPr>
        <sz val="8"/>
        <color indexed="8"/>
        <rFont val="Calibri"/>
        <family val="2"/>
        <charset val="204"/>
      </rPr>
      <t>Марина,1997</t>
    </r>
  </si>
  <si>
    <r>
      <t>СПЕСЬ</t>
    </r>
    <r>
      <rPr>
        <sz val="8"/>
        <color indexed="8"/>
        <rFont val="Calibri"/>
        <family val="2"/>
        <charset val="204"/>
      </rPr>
      <t>-99,тем.гнед.,коб</t>
    </r>
  </si>
  <si>
    <r>
      <t xml:space="preserve">КИРИЛЛОВА </t>
    </r>
    <r>
      <rPr>
        <sz val="8"/>
        <color indexed="8"/>
        <rFont val="Calibri"/>
        <family val="2"/>
        <charset val="204"/>
      </rPr>
      <t>Святослава,1997</t>
    </r>
  </si>
  <si>
    <r>
      <t>БИВУАК-</t>
    </r>
    <r>
      <rPr>
        <sz val="8"/>
        <color indexed="8"/>
        <rFont val="Calibri"/>
        <family val="2"/>
        <charset val="204"/>
      </rPr>
      <t>04,ворон,мер,рус. верх., Рязан.обл.</t>
    </r>
  </si>
  <si>
    <r>
      <t xml:space="preserve">ЛЯЛЯЕВА </t>
    </r>
    <r>
      <rPr>
        <sz val="8"/>
        <color indexed="8"/>
        <rFont val="Calibri"/>
        <family val="2"/>
        <charset val="204"/>
      </rPr>
      <t>Анастасия, 1996</t>
    </r>
  </si>
  <si>
    <r>
      <t>ДИПЛОМАТ-</t>
    </r>
    <r>
      <rPr>
        <sz val="8"/>
        <color indexed="8"/>
        <rFont val="Calibri"/>
        <family val="2"/>
        <charset val="204"/>
      </rPr>
      <t>05,гнед.,мер., тракен.,Темп,АПКЗ "Перевозский"</t>
    </r>
  </si>
  <si>
    <r>
      <t xml:space="preserve">КУЧЕРОВА </t>
    </r>
    <r>
      <rPr>
        <sz val="8"/>
        <color theme="1"/>
        <rFont val="Calibri"/>
        <family val="2"/>
        <charset val="204"/>
      </rPr>
      <t>Анастасия,1999</t>
    </r>
  </si>
  <si>
    <r>
      <t>ЭКСПЕРТ</t>
    </r>
    <r>
      <rPr>
        <sz val="8"/>
        <color theme="1"/>
        <rFont val="Calibri"/>
        <family val="2"/>
        <charset val="204"/>
      </rPr>
      <t>-95.,гнед.,мер</t>
    </r>
  </si>
  <si>
    <r>
      <t>ЛИХАЯ</t>
    </r>
    <r>
      <rPr>
        <sz val="9"/>
        <color indexed="8"/>
        <rFont val="Calibri"/>
        <family val="2"/>
        <charset val="204"/>
      </rPr>
      <t>-04.,вор,коб.,ганов., Пермская обл.</t>
    </r>
  </si>
  <si>
    <r>
      <t xml:space="preserve">ТАРАСОВА      </t>
    </r>
    <r>
      <rPr>
        <sz val="8"/>
        <rFont val="Calibri"/>
        <family val="2"/>
        <charset val="204"/>
      </rPr>
      <t>Дарья, 1998</t>
    </r>
  </si>
  <si>
    <r>
      <t>ВЕЛЬТАФ-</t>
    </r>
    <r>
      <rPr>
        <sz val="8"/>
        <rFont val="Calibri"/>
        <family val="2"/>
        <charset val="204"/>
      </rPr>
      <t>06. ,тем.гнед. ,жер., ганов. ,от.Возгон</t>
    </r>
  </si>
  <si>
    <r>
      <t>КОЛЕСНИКОВА</t>
    </r>
    <r>
      <rPr>
        <sz val="8"/>
        <color indexed="8"/>
        <rFont val="Calibri"/>
        <family val="2"/>
        <charset val="204"/>
      </rPr>
      <t xml:space="preserve"> Елена,1997</t>
    </r>
  </si>
  <si>
    <r>
      <rPr>
        <b/>
        <sz val="11"/>
        <color indexed="8"/>
        <rFont val="Calibri"/>
        <family val="2"/>
        <charset val="204"/>
      </rPr>
      <t>Вавилон-</t>
    </r>
    <r>
      <rPr>
        <sz val="10"/>
        <color indexed="8"/>
        <rFont val="Calibri"/>
        <family val="2"/>
        <charset val="204"/>
      </rPr>
      <t>96</t>
    </r>
    <r>
      <rPr>
        <b/>
        <sz val="10"/>
        <color indexed="8"/>
        <rFont val="Calibri"/>
        <family val="2"/>
        <charset val="204"/>
      </rPr>
      <t xml:space="preserve">, </t>
    </r>
    <r>
      <rPr>
        <sz val="10"/>
        <color indexed="8"/>
        <rFont val="Calibri"/>
        <family val="2"/>
        <charset val="204"/>
      </rPr>
      <t>г-гнед., мер., украи. верх</t>
    </r>
    <r>
      <rPr>
        <b/>
        <sz val="10"/>
        <color indexed="8"/>
        <rFont val="Calibri"/>
        <family val="2"/>
        <charset val="204"/>
      </rPr>
      <t xml:space="preserve">, </t>
    </r>
    <r>
      <rPr>
        <sz val="10"/>
        <color indexed="8"/>
        <rFont val="Calibri"/>
        <family val="2"/>
        <charset val="204"/>
      </rPr>
      <t>Разбор - Тубероза.</t>
    </r>
  </si>
  <si>
    <r>
      <t xml:space="preserve">ЭРМАТОВА </t>
    </r>
    <r>
      <rPr>
        <sz val="8"/>
        <rFont val="Calibri"/>
        <family val="2"/>
        <charset val="204"/>
      </rPr>
      <t>Камилла,1996</t>
    </r>
  </si>
  <si>
    <r>
      <t xml:space="preserve">ФЕТИСОВА   </t>
    </r>
    <r>
      <rPr>
        <sz val="8"/>
        <color indexed="8"/>
        <rFont val="Calibri"/>
        <family val="2"/>
        <charset val="204"/>
      </rPr>
      <t>Диана, 1998</t>
    </r>
  </si>
  <si>
    <r>
      <t>ЭРМИТАЖ</t>
    </r>
    <r>
      <rPr>
        <sz val="8"/>
        <color indexed="8"/>
        <rFont val="Calibri"/>
        <family val="2"/>
        <charset val="204"/>
      </rPr>
      <t>-04,гнед.,мер</t>
    </r>
  </si>
  <si>
    <r>
      <rPr>
        <b/>
        <sz val="7"/>
        <color indexed="8"/>
        <rFont val="Calibri"/>
        <family val="2"/>
        <charset val="204"/>
      </rPr>
      <t>МАГРИФАТУЛЛИНА</t>
    </r>
    <r>
      <rPr>
        <b/>
        <sz val="8"/>
        <color indexed="8"/>
        <rFont val="Calibri"/>
        <family val="2"/>
        <charset val="204"/>
      </rPr>
      <t xml:space="preserve">           </t>
    </r>
    <r>
      <rPr>
        <sz val="8"/>
        <color indexed="8"/>
        <rFont val="Calibri"/>
        <family val="2"/>
        <charset val="204"/>
      </rPr>
      <t>Аделина, 1998</t>
    </r>
  </si>
  <si>
    <r>
      <rPr>
        <b/>
        <sz val="11"/>
        <color indexed="8"/>
        <rFont val="Calibri"/>
        <family val="2"/>
        <charset val="204"/>
      </rPr>
      <t>ДЕНДИ</t>
    </r>
    <r>
      <rPr>
        <sz val="11"/>
        <color theme="1"/>
        <rFont val="Calibri"/>
        <family val="2"/>
        <charset val="204"/>
      </rPr>
      <t>-05,мер.,ганов.пом</t>
    </r>
  </si>
  <si>
    <r>
      <rPr>
        <b/>
        <sz val="8"/>
        <color indexed="8"/>
        <rFont val="Calibri"/>
        <family val="2"/>
        <charset val="204"/>
      </rPr>
      <t>БОВИЭЯ</t>
    </r>
    <r>
      <rPr>
        <sz val="8"/>
        <color indexed="8"/>
        <rFont val="Calibri"/>
        <family val="2"/>
        <charset val="204"/>
      </rPr>
      <t>-99 гнед.коб., трак. Бакал, к/з Георгенбург</t>
    </r>
  </si>
  <si>
    <t>СДЮСШОР ч/в</t>
  </si>
  <si>
    <r>
      <t>Судьи:Е-</t>
    </r>
    <r>
      <rPr>
        <sz val="11"/>
        <color theme="1"/>
        <rFont val="Verdana"/>
        <family val="2"/>
        <charset val="204"/>
      </rPr>
      <t>Русинова Е.,</t>
    </r>
    <r>
      <rPr>
        <b/>
        <sz val="11"/>
        <color theme="1"/>
        <rFont val="Verdana"/>
        <family val="2"/>
        <charset val="204"/>
      </rPr>
      <t>Н</t>
    </r>
    <r>
      <rPr>
        <sz val="11"/>
        <color theme="1"/>
        <rFont val="Verdana"/>
        <family val="2"/>
        <charset val="204"/>
      </rPr>
      <t>-Захарова Т.,</t>
    </r>
    <r>
      <rPr>
        <b/>
        <sz val="11"/>
        <color theme="1"/>
        <rFont val="Verdana"/>
        <family val="2"/>
        <charset val="204"/>
      </rPr>
      <t>С</t>
    </r>
    <r>
      <rPr>
        <sz val="11"/>
        <color theme="1"/>
        <rFont val="Verdana"/>
        <family val="2"/>
        <charset val="204"/>
      </rPr>
      <t xml:space="preserve">-Ирсецкая Е., </t>
    </r>
    <r>
      <rPr>
        <b/>
        <sz val="11"/>
        <color theme="1"/>
        <rFont val="Verdana"/>
        <family val="2"/>
        <charset val="204"/>
      </rPr>
      <t>М</t>
    </r>
    <r>
      <rPr>
        <sz val="11"/>
        <color theme="1"/>
        <rFont val="Verdana"/>
        <family val="2"/>
        <charset val="204"/>
      </rPr>
      <t xml:space="preserve">-Соколова О. </t>
    </r>
    <r>
      <rPr>
        <b/>
        <sz val="11"/>
        <color theme="1"/>
        <rFont val="Verdana"/>
        <family val="2"/>
        <charset val="204"/>
      </rPr>
      <t>В</t>
    </r>
    <r>
      <rPr>
        <sz val="11"/>
        <color theme="1"/>
        <rFont val="Verdana"/>
        <family val="2"/>
        <charset val="204"/>
      </rPr>
      <t>-Ипатова Г.</t>
    </r>
  </si>
  <si>
    <t xml:space="preserve">СДЮСШОР ч/в </t>
  </si>
  <si>
    <r>
      <t>ФАЙР ФЛАЙ</t>
    </r>
    <r>
      <rPr>
        <sz val="8"/>
        <color indexed="8"/>
        <rFont val="Calibri"/>
        <family val="2"/>
        <charset val="204"/>
      </rPr>
      <t>-04, гнед.,мер.</t>
    </r>
  </si>
  <si>
    <r>
      <t>ГЛОРИЯ-</t>
    </r>
    <r>
      <rPr>
        <sz val="8"/>
        <color indexed="8"/>
        <rFont val="Calibri"/>
        <family val="2"/>
        <charset val="204"/>
      </rPr>
      <t>04,гнед, коб трак.,</t>
    </r>
  </si>
  <si>
    <r>
      <t xml:space="preserve">ДОДОНОВА </t>
    </r>
    <r>
      <rPr>
        <sz val="8"/>
        <color theme="1"/>
        <rFont val="Calibri"/>
        <family val="2"/>
        <charset val="204"/>
      </rPr>
      <t>Мария, 1998</t>
    </r>
  </si>
  <si>
    <r>
      <t>БУРБОН-</t>
    </r>
    <r>
      <rPr>
        <sz val="8"/>
        <color theme="1"/>
        <rFont val="Calibri"/>
        <family val="2"/>
        <charset val="204"/>
      </rPr>
      <t>06, рыж., мер.</t>
    </r>
  </si>
  <si>
    <t>искл.</t>
  </si>
  <si>
    <r>
      <t xml:space="preserve">СЕЛЮТИН </t>
    </r>
    <r>
      <rPr>
        <sz val="8"/>
        <color indexed="8"/>
        <rFont val="Calibri"/>
        <family val="2"/>
        <charset val="204"/>
      </rPr>
      <t>Владислав,1997</t>
    </r>
  </si>
  <si>
    <r>
      <t xml:space="preserve">ЗАПОЛЬСКАЯ </t>
    </r>
    <r>
      <rPr>
        <sz val="8"/>
        <color indexed="8"/>
        <rFont val="Calibri"/>
        <family val="2"/>
        <charset val="204"/>
      </rPr>
      <t>Екатерина,1998</t>
    </r>
  </si>
  <si>
    <r>
      <t>АКОБАТ</t>
    </r>
    <r>
      <rPr>
        <sz val="9"/>
        <color indexed="8"/>
        <rFont val="Calibri"/>
        <family val="2"/>
        <charset val="204"/>
      </rPr>
      <t>-05</t>
    </r>
  </si>
  <si>
    <r>
      <t>Судьи:Е</t>
    </r>
    <r>
      <rPr>
        <sz val="11"/>
        <color theme="1"/>
        <rFont val="Verdana"/>
        <family val="2"/>
        <charset val="204"/>
      </rPr>
      <t xml:space="preserve">-Соколова О., </t>
    </r>
    <r>
      <rPr>
        <b/>
        <sz val="11"/>
        <color theme="1"/>
        <rFont val="Verdana"/>
        <family val="2"/>
        <charset val="204"/>
      </rPr>
      <t>Н-</t>
    </r>
    <r>
      <rPr>
        <sz val="11"/>
        <color theme="1"/>
        <rFont val="Verdana"/>
        <family val="2"/>
        <charset val="204"/>
      </rPr>
      <t>Русинова Е.,</t>
    </r>
    <r>
      <rPr>
        <b/>
        <sz val="11"/>
        <color theme="1"/>
        <rFont val="Verdana"/>
        <family val="2"/>
        <charset val="204"/>
      </rPr>
      <t>С</t>
    </r>
    <r>
      <rPr>
        <sz val="11"/>
        <color theme="1"/>
        <rFont val="Verdana"/>
        <family val="2"/>
        <charset val="204"/>
      </rPr>
      <t xml:space="preserve">-Ипатова Г., </t>
    </r>
    <r>
      <rPr>
        <b/>
        <sz val="11"/>
        <color theme="1"/>
        <rFont val="Verdana"/>
        <family val="2"/>
        <charset val="204"/>
      </rPr>
      <t>М</t>
    </r>
    <r>
      <rPr>
        <sz val="11"/>
        <color theme="1"/>
        <rFont val="Verdana"/>
        <family val="2"/>
        <charset val="204"/>
      </rPr>
      <t xml:space="preserve">-Ирсецкая Е., </t>
    </r>
    <r>
      <rPr>
        <b/>
        <sz val="11"/>
        <color theme="1"/>
        <rFont val="Verdana"/>
        <family val="2"/>
        <charset val="204"/>
      </rPr>
      <t>В-</t>
    </r>
    <r>
      <rPr>
        <sz val="11"/>
        <color theme="1"/>
        <rFont val="Verdana"/>
        <family val="2"/>
        <charset val="204"/>
      </rPr>
      <t>Костерина О.</t>
    </r>
  </si>
  <si>
    <t>ПАРАДОКС-08, гнед., мер.</t>
  </si>
  <si>
    <t>20.06.2014г.</t>
  </si>
  <si>
    <t>ПУАНЦЕТИЯ</t>
  </si>
  <si>
    <r>
      <t xml:space="preserve">ВОТИНЦЕВА    </t>
    </r>
    <r>
      <rPr>
        <sz val="8"/>
        <color indexed="8"/>
        <rFont val="Calibri"/>
        <family val="2"/>
        <charset val="204"/>
      </rPr>
      <t>Мария, 1973</t>
    </r>
  </si>
  <si>
    <r>
      <t>СОГДИАНА</t>
    </r>
    <r>
      <rPr>
        <sz val="9"/>
        <color indexed="8"/>
        <rFont val="Calibri"/>
        <family val="2"/>
        <charset val="204"/>
      </rPr>
      <t>-08,</t>
    </r>
    <r>
      <rPr>
        <sz val="8"/>
        <color indexed="8"/>
        <rFont val="Calibri"/>
        <family val="2"/>
        <charset val="204"/>
      </rPr>
      <t>гнед.,коб. ,ган.,Сбор,Киров,ГЗК "Кировская"</t>
    </r>
  </si>
  <si>
    <r>
      <t xml:space="preserve">БЫЛОВА </t>
    </r>
    <r>
      <rPr>
        <sz val="8"/>
        <color indexed="8"/>
        <rFont val="Calibri"/>
        <family val="2"/>
        <charset val="204"/>
      </rPr>
      <t>Татьяна,1997</t>
    </r>
    <r>
      <rPr>
        <sz val="11"/>
        <color indexed="8"/>
        <rFont val="Calibri"/>
        <family val="2"/>
        <charset val="204"/>
      </rPr>
      <t/>
    </r>
  </si>
  <si>
    <r>
      <t>САМБА-</t>
    </r>
    <r>
      <rPr>
        <sz val="8"/>
        <color indexed="8"/>
        <rFont val="Calibri"/>
        <family val="2"/>
        <charset val="204"/>
      </rPr>
      <t>06,ганов</t>
    </r>
  </si>
  <si>
    <r>
      <t xml:space="preserve">САВКИНА </t>
    </r>
    <r>
      <rPr>
        <sz val="8"/>
        <color indexed="8"/>
        <rFont val="Calibri"/>
        <family val="2"/>
        <charset val="204"/>
      </rPr>
      <t>Алина,1999</t>
    </r>
  </si>
  <si>
    <r>
      <t>БАРБИ-</t>
    </r>
    <r>
      <rPr>
        <sz val="8"/>
        <color indexed="8"/>
        <rFont val="Calibri"/>
        <family val="2"/>
        <charset val="204"/>
      </rPr>
      <t>04,рыж.,коб., буден.,Босфор.,КФК "Простор"</t>
    </r>
  </si>
  <si>
    <r>
      <rPr>
        <b/>
        <sz val="8"/>
        <color indexed="8"/>
        <rFont val="Calibri"/>
        <family val="2"/>
        <charset val="204"/>
      </rPr>
      <t>КУРИЦИНА</t>
    </r>
    <r>
      <rPr>
        <sz val="8"/>
        <color indexed="8"/>
        <rFont val="Calibri"/>
        <family val="2"/>
        <charset val="204"/>
      </rPr>
      <t xml:space="preserve"> Наталья,1981</t>
    </r>
    <r>
      <rPr>
        <sz val="11"/>
        <color indexed="8"/>
        <rFont val="Calibri"/>
        <family val="2"/>
        <charset val="204"/>
      </rPr>
      <t/>
    </r>
  </si>
  <si>
    <r>
      <t xml:space="preserve">СИМАНИНА </t>
    </r>
    <r>
      <rPr>
        <sz val="8"/>
        <color indexed="8"/>
        <rFont val="Calibri"/>
        <family val="2"/>
        <charset val="204"/>
      </rPr>
      <t>Анастасия,1999</t>
    </r>
  </si>
  <si>
    <r>
      <t>ГОБЕЛЕН</t>
    </r>
    <r>
      <rPr>
        <sz val="8"/>
        <color indexed="8"/>
        <rFont val="Calibri"/>
        <family val="2"/>
        <charset val="204"/>
      </rPr>
      <t>-95,</t>
    </r>
  </si>
  <si>
    <r>
      <t xml:space="preserve">ФОМИЧЕВА </t>
    </r>
    <r>
      <rPr>
        <sz val="8"/>
        <color indexed="8"/>
        <rFont val="Calibri"/>
        <family val="2"/>
        <charset val="204"/>
      </rPr>
      <t>Алина,1999</t>
    </r>
  </si>
  <si>
    <r>
      <t>ВИЗАНТИЯ</t>
    </r>
    <r>
      <rPr>
        <sz val="8"/>
        <color indexed="8"/>
        <rFont val="Calibri"/>
        <family val="2"/>
        <charset val="204"/>
      </rPr>
      <t>-02.,рыж.,коб.Ниж.обл</t>
    </r>
  </si>
  <si>
    <r>
      <t xml:space="preserve">КОМАРОВА </t>
    </r>
    <r>
      <rPr>
        <sz val="8"/>
        <color indexed="8"/>
        <rFont val="Calibri"/>
        <family val="2"/>
        <charset val="204"/>
      </rPr>
      <t>Снежана,1999</t>
    </r>
  </si>
  <si>
    <r>
      <t>ПРИБАЛТИКА</t>
    </r>
    <r>
      <rPr>
        <sz val="8"/>
        <color indexed="8"/>
        <rFont val="Calibri"/>
        <family val="2"/>
        <charset val="204"/>
      </rPr>
      <t>-07,сол.,коб</t>
    </r>
  </si>
  <si>
    <r>
      <t xml:space="preserve">ЗАПОЛЬСКАЯ </t>
    </r>
    <r>
      <rPr>
        <sz val="8"/>
        <color indexed="8"/>
        <rFont val="Calibri"/>
        <family val="2"/>
        <charset val="204"/>
      </rPr>
      <t>Екатерина,1988</t>
    </r>
  </si>
  <si>
    <r>
      <t xml:space="preserve">СЕЛЮТИН </t>
    </r>
    <r>
      <rPr>
        <sz val="8"/>
        <color indexed="8"/>
        <rFont val="Calibri"/>
        <family val="2"/>
        <charset val="204"/>
      </rPr>
      <t>Владислав,1987</t>
    </r>
  </si>
  <si>
    <r>
      <t>АКОБАТ</t>
    </r>
    <r>
      <rPr>
        <sz val="9"/>
        <color indexed="8"/>
        <rFont val="Calibri"/>
        <family val="2"/>
        <charset val="204"/>
      </rPr>
      <t>-04</t>
    </r>
    <r>
      <rPr>
        <sz val="11"/>
        <color indexed="8"/>
        <rFont val="Calibri"/>
        <family val="2"/>
        <charset val="204"/>
      </rPr>
      <t/>
    </r>
  </si>
  <si>
    <r>
      <t>Судьи:Е-</t>
    </r>
    <r>
      <rPr>
        <sz val="11"/>
        <color theme="1"/>
        <rFont val="Verdana"/>
        <family val="2"/>
        <charset val="204"/>
      </rPr>
      <t xml:space="preserve">Соколова О., </t>
    </r>
    <r>
      <rPr>
        <b/>
        <sz val="11"/>
        <color theme="1"/>
        <rFont val="Verdana"/>
        <family val="2"/>
        <charset val="204"/>
      </rPr>
      <t>Н</t>
    </r>
    <r>
      <rPr>
        <sz val="11"/>
        <color theme="1"/>
        <rFont val="Verdana"/>
        <family val="2"/>
        <charset val="204"/>
      </rPr>
      <t xml:space="preserve">-Захарова Т., </t>
    </r>
    <r>
      <rPr>
        <b/>
        <sz val="11"/>
        <color theme="1"/>
        <rFont val="Verdana"/>
        <family val="2"/>
        <charset val="204"/>
      </rPr>
      <t>С-</t>
    </r>
    <r>
      <rPr>
        <sz val="11"/>
        <color theme="1"/>
        <rFont val="Verdana"/>
        <family val="2"/>
        <charset val="204"/>
      </rPr>
      <t xml:space="preserve">Ирсецкая Е., </t>
    </r>
    <r>
      <rPr>
        <b/>
        <sz val="11"/>
        <color theme="1"/>
        <rFont val="Verdana"/>
        <family val="2"/>
        <charset val="204"/>
      </rPr>
      <t>М-</t>
    </r>
    <r>
      <rPr>
        <sz val="11"/>
        <color theme="1"/>
        <rFont val="Verdana"/>
        <family val="2"/>
        <charset val="204"/>
      </rPr>
      <t xml:space="preserve">Костерина О., </t>
    </r>
    <r>
      <rPr>
        <b/>
        <sz val="11"/>
        <color theme="1"/>
        <rFont val="Verdana"/>
        <family val="2"/>
        <charset val="204"/>
      </rPr>
      <t>В</t>
    </r>
    <r>
      <rPr>
        <sz val="11"/>
        <color theme="1"/>
        <rFont val="Verdana"/>
        <family val="2"/>
        <charset val="204"/>
      </rPr>
      <t>-Ипатова Г.</t>
    </r>
  </si>
  <si>
    <r>
      <t>ГАЛАФИЛ-</t>
    </r>
    <r>
      <rPr>
        <sz val="8"/>
        <color indexed="8"/>
        <rFont val="Calibri"/>
        <family val="2"/>
        <charset val="204"/>
      </rPr>
      <t>02</t>
    </r>
    <r>
      <rPr>
        <sz val="11"/>
        <color theme="1"/>
        <rFont val="Calibri"/>
        <family val="2"/>
        <charset val="204"/>
        <scheme val="minor"/>
      </rPr>
      <t/>
    </r>
  </si>
  <si>
    <t xml:space="preserve">АВДЕЕВА Алиса,1999      </t>
  </si>
  <si>
    <t>21.06.2014г.</t>
  </si>
  <si>
    <r>
      <t>Судьи:Е</t>
    </r>
    <r>
      <rPr>
        <sz val="11"/>
        <color theme="1"/>
        <rFont val="Verdana"/>
        <family val="2"/>
        <charset val="204"/>
      </rPr>
      <t xml:space="preserve">-Ирсецкая Е., </t>
    </r>
    <r>
      <rPr>
        <b/>
        <sz val="11"/>
        <color theme="1"/>
        <rFont val="Verdana"/>
        <family val="2"/>
        <charset val="204"/>
      </rPr>
      <t>Н-</t>
    </r>
    <r>
      <rPr>
        <sz val="11"/>
        <color theme="1"/>
        <rFont val="Verdana"/>
        <family val="2"/>
        <charset val="204"/>
      </rPr>
      <t xml:space="preserve">Захарова Т., </t>
    </r>
    <r>
      <rPr>
        <b/>
        <sz val="11"/>
        <color theme="1"/>
        <rFont val="Verdana"/>
        <family val="2"/>
        <charset val="204"/>
      </rPr>
      <t>С</t>
    </r>
    <r>
      <rPr>
        <sz val="11"/>
        <color theme="1"/>
        <rFont val="Verdana"/>
        <family val="2"/>
        <charset val="204"/>
      </rPr>
      <t xml:space="preserve">-Костерина О., </t>
    </r>
    <r>
      <rPr>
        <b/>
        <sz val="11"/>
        <color theme="1"/>
        <rFont val="Verdana"/>
        <family val="2"/>
        <charset val="204"/>
      </rPr>
      <t>М-</t>
    </r>
    <r>
      <rPr>
        <sz val="11"/>
        <color theme="1"/>
        <rFont val="Verdana"/>
        <family val="2"/>
        <charset val="204"/>
      </rPr>
      <t xml:space="preserve">Соколова О., </t>
    </r>
    <r>
      <rPr>
        <b/>
        <sz val="11"/>
        <color theme="1"/>
        <rFont val="Verdana"/>
        <family val="2"/>
        <charset val="204"/>
      </rPr>
      <t>В</t>
    </r>
    <r>
      <rPr>
        <sz val="11"/>
        <color theme="1"/>
        <rFont val="Verdana"/>
        <family val="2"/>
        <charset val="204"/>
      </rPr>
      <t>-Русинова Е.</t>
    </r>
  </si>
  <si>
    <t>в/к</t>
  </si>
  <si>
    <t>Сумма мест</t>
  </si>
  <si>
    <t>Старченко А.</t>
  </si>
  <si>
    <t>Абрамова С.</t>
  </si>
  <si>
    <t>Фетисов С.</t>
  </si>
  <si>
    <t>Былова О.</t>
  </si>
  <si>
    <t>Бор С.</t>
  </si>
  <si>
    <t>Абсолютное Первенство. Юноши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</si>
</sst>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3">
    <font>
      <sz val="11"/>
      <color theme="1"/>
      <name val="Calibri"/>
      <family val="2"/>
      <charset val="204"/>
      <scheme val="minor"/>
    </font>
    <font>
      <b/>
      <sz val="14"/>
      <color theme="1"/>
      <name val="Verdana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12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9"/>
      <color theme="1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Verdana"/>
      <family val="2"/>
      <charset val="204"/>
    </font>
    <font>
      <sz val="8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"/>
      <name val="Verdana"/>
      <family val="2"/>
      <charset val="204"/>
    </font>
    <font>
      <b/>
      <sz val="7"/>
      <color indexed="8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10"/>
      <name val="Verdana"/>
      <family val="2"/>
      <charset val="204"/>
    </font>
    <font>
      <sz val="10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Verdan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8"/>
      <color theme="1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7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93">
    <xf numFmtId="0" fontId="0" fillId="0" borderId="0" xfId="0"/>
    <xf numFmtId="0" fontId="7" fillId="0" borderId="0" xfId="0" applyFont="1"/>
    <xf numFmtId="0" fontId="0" fillId="0" borderId="3" xfId="0" applyBorder="1"/>
    <xf numFmtId="0" fontId="6" fillId="0" borderId="0" xfId="0" applyFont="1"/>
    <xf numFmtId="1" fontId="9" fillId="2" borderId="2" xfId="2" applyNumberFormat="1" applyFont="1" applyFill="1" applyBorder="1" applyAlignment="1" applyProtection="1">
      <alignment horizontal="center" vertical="center" textRotation="90" wrapText="1"/>
      <protection locked="0"/>
    </xf>
    <xf numFmtId="164" fontId="9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2" applyFont="1" applyFill="1" applyBorder="1" applyAlignment="1" applyProtection="1">
      <alignment horizontal="center" vertical="center" textRotation="90" wrapText="1"/>
      <protection locked="0"/>
    </xf>
    <xf numFmtId="0" fontId="12" fillId="0" borderId="3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0" fillId="0" borderId="1" xfId="0" applyFont="1" applyBorder="1" applyAlignment="1"/>
    <xf numFmtId="0" fontId="0" fillId="0" borderId="3" xfId="0" applyBorder="1" applyAlignment="1">
      <alignment horizontal="center" vertical="center"/>
    </xf>
    <xf numFmtId="0" fontId="14" fillId="0" borderId="1" xfId="0" applyFont="1" applyBorder="1" applyAlignment="1"/>
    <xf numFmtId="0" fontId="12" fillId="0" borderId="0" xfId="0" applyFont="1"/>
    <xf numFmtId="0" fontId="16" fillId="0" borderId="0" xfId="0" applyFont="1" applyFill="1" applyBorder="1" applyAlignment="1">
      <alignment horizontal="left" wrapText="1"/>
    </xf>
    <xf numFmtId="0" fontId="19" fillId="0" borderId="3" xfId="0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wrapText="1"/>
    </xf>
    <xf numFmtId="0" fontId="8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wrapText="1"/>
    </xf>
    <xf numFmtId="0" fontId="9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25" fillId="0" borderId="3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/>
    </xf>
    <xf numFmtId="165" fontId="19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/>
    <xf numFmtId="164" fontId="18" fillId="2" borderId="2" xfId="2" applyNumberFormat="1" applyFont="1" applyFill="1" applyBorder="1" applyAlignment="1" applyProtection="1">
      <alignment horizontal="center" vertical="center" wrapText="1"/>
      <protection locked="0"/>
    </xf>
    <xf numFmtId="1" fontId="18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18" fillId="2" borderId="2" xfId="2" applyFont="1" applyFill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left" wrapText="1"/>
    </xf>
    <xf numFmtId="0" fontId="25" fillId="0" borderId="3" xfId="0" applyFont="1" applyBorder="1" applyAlignment="1">
      <alignment wrapText="1"/>
    </xf>
    <xf numFmtId="0" fontId="30" fillId="0" borderId="3" xfId="0" applyFont="1" applyBorder="1" applyAlignment="1">
      <alignment wrapText="1"/>
    </xf>
    <xf numFmtId="0" fontId="35" fillId="0" borderId="3" xfId="0" applyFont="1" applyBorder="1" applyAlignment="1">
      <alignment wrapText="1"/>
    </xf>
    <xf numFmtId="0" fontId="10" fillId="0" borderId="3" xfId="0" applyFont="1" applyBorder="1" applyAlignment="1">
      <alignment horizontal="left" wrapText="1"/>
    </xf>
    <xf numFmtId="0" fontId="39" fillId="0" borderId="3" xfId="0" applyFont="1" applyBorder="1" applyAlignment="1">
      <alignment wrapText="1"/>
    </xf>
    <xf numFmtId="0" fontId="26" fillId="0" borderId="3" xfId="0" applyFont="1" applyBorder="1" applyAlignment="1">
      <alignment horizontal="center" vertical="center"/>
    </xf>
    <xf numFmtId="0" fontId="30" fillId="0" borderId="0" xfId="0" applyFont="1"/>
    <xf numFmtId="0" fontId="40" fillId="0" borderId="0" xfId="0" applyFont="1" applyFill="1" applyBorder="1" applyAlignment="1">
      <alignment wrapText="1"/>
    </xf>
    <xf numFmtId="0" fontId="24" fillId="0" borderId="3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0" fillId="0" borderId="3" xfId="0" applyBorder="1" applyAlignment="1">
      <alignment horizontal="center" vertical="center"/>
    </xf>
    <xf numFmtId="0" fontId="14" fillId="0" borderId="8" xfId="0" applyFont="1" applyBorder="1" applyAlignment="1">
      <alignment horizontal="left" wrapText="1"/>
    </xf>
    <xf numFmtId="164" fontId="41" fillId="0" borderId="3" xfId="0" applyNumberFormat="1" applyFont="1" applyBorder="1" applyAlignment="1">
      <alignment horizontal="center" vertical="center" wrapText="1"/>
    </xf>
    <xf numFmtId="0" fontId="41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/>
    </xf>
    <xf numFmtId="0" fontId="41" fillId="0" borderId="3" xfId="0" applyFont="1" applyBorder="1" applyAlignment="1">
      <alignment horizontal="left" wrapText="1"/>
    </xf>
    <xf numFmtId="0" fontId="43" fillId="0" borderId="3" xfId="0" applyFont="1" applyBorder="1" applyAlignment="1">
      <alignment horizontal="center" vertical="center"/>
    </xf>
    <xf numFmtId="0" fontId="44" fillId="0" borderId="3" xfId="0" applyFont="1" applyBorder="1" applyAlignment="1">
      <alignment horizontal="left" wrapText="1"/>
    </xf>
    <xf numFmtId="0" fontId="46" fillId="0" borderId="3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7" fillId="0" borderId="3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48" fillId="0" borderId="3" xfId="0" applyFont="1" applyBorder="1" applyAlignment="1">
      <alignment wrapText="1"/>
    </xf>
    <xf numFmtId="0" fontId="41" fillId="0" borderId="0" xfId="0" applyFont="1" applyAlignment="1">
      <alignment wrapText="1"/>
    </xf>
    <xf numFmtId="0" fontId="41" fillId="0" borderId="8" xfId="0" applyFont="1" applyBorder="1" applyAlignment="1">
      <alignment horizontal="left" wrapText="1"/>
    </xf>
    <xf numFmtId="0" fontId="43" fillId="0" borderId="8" xfId="0" applyFont="1" applyBorder="1" applyAlignment="1">
      <alignment horizontal="center" vertical="center"/>
    </xf>
    <xf numFmtId="0" fontId="44" fillId="0" borderId="0" xfId="0" applyFont="1" applyAlignment="1">
      <alignment horizontal="left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7" fillId="0" borderId="3" xfId="0" applyFont="1" applyBorder="1" applyAlignment="1">
      <alignment vertical="center" wrapText="1"/>
    </xf>
    <xf numFmtId="0" fontId="46" fillId="0" borderId="3" xfId="0" applyFont="1" applyFill="1" applyBorder="1" applyAlignment="1">
      <alignment horizontal="center" vertical="center"/>
    </xf>
    <xf numFmtId="0" fontId="41" fillId="0" borderId="3" xfId="0" applyFont="1" applyBorder="1" applyAlignment="1">
      <alignment horizontal="left" vertical="center" wrapText="1"/>
    </xf>
    <xf numFmtId="0" fontId="48" fillId="0" borderId="3" xfId="0" applyFont="1" applyBorder="1" applyAlignment="1">
      <alignment horizontal="left" wrapText="1"/>
    </xf>
    <xf numFmtId="0" fontId="51" fillId="0" borderId="3" xfId="0" applyFont="1" applyBorder="1" applyAlignment="1">
      <alignment horizontal="left" vertical="center"/>
    </xf>
    <xf numFmtId="0" fontId="28" fillId="0" borderId="3" xfId="0" applyFont="1" applyBorder="1" applyAlignment="1">
      <alignment wrapText="1"/>
    </xf>
    <xf numFmtId="0" fontId="43" fillId="0" borderId="8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wrapText="1"/>
    </xf>
    <xf numFmtId="0" fontId="26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1" fillId="0" borderId="0" xfId="0" applyFont="1"/>
    <xf numFmtId="0" fontId="0" fillId="0" borderId="3" xfId="0" applyBorder="1" applyAlignment="1">
      <alignment horizontal="center" vertical="center"/>
    </xf>
    <xf numFmtId="0" fontId="47" fillId="0" borderId="3" xfId="0" applyFont="1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164" fontId="25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8" xfId="0" applyFont="1" applyBorder="1" applyAlignment="1">
      <alignment wrapText="1"/>
    </xf>
    <xf numFmtId="0" fontId="16" fillId="0" borderId="0" xfId="0" applyFont="1" applyFill="1" applyBorder="1" applyAlignment="1">
      <alignment horizontal="left" wrapText="1"/>
    </xf>
    <xf numFmtId="164" fontId="8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8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" applyFont="1" applyFill="1" applyBorder="1" applyAlignment="1" applyProtection="1">
      <alignment horizontal="left" textRotation="90"/>
      <protection locked="0"/>
    </xf>
    <xf numFmtId="0" fontId="8" fillId="2" borderId="5" xfId="1" applyFont="1" applyFill="1" applyBorder="1" applyAlignment="1" applyProtection="1">
      <alignment horizontal="left" textRotation="90"/>
      <protection locked="0"/>
    </xf>
    <xf numFmtId="0" fontId="8" fillId="2" borderId="2" xfId="1" applyFont="1" applyFill="1" applyBorder="1" applyAlignment="1" applyProtection="1">
      <alignment horizontal="center" vertical="center" wrapText="1"/>
      <protection locked="0"/>
    </xf>
    <xf numFmtId="0" fontId="8" fillId="2" borderId="5" xfId="1" applyFont="1" applyFill="1" applyBorder="1" applyAlignment="1" applyProtection="1">
      <alignment horizontal="center" vertical="center" wrapText="1"/>
      <protection locked="0"/>
    </xf>
    <xf numFmtId="0" fontId="8" fillId="2" borderId="4" xfId="2" applyFont="1" applyFill="1" applyBorder="1" applyAlignment="1" applyProtection="1">
      <alignment horizontal="center" vertical="center"/>
      <protection locked="0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2" xfId="1" applyFont="1" applyFill="1" applyBorder="1" applyAlignment="1" applyProtection="1">
      <alignment horizontal="center" vertical="center" textRotation="90" wrapText="1"/>
      <protection locked="0"/>
    </xf>
    <xf numFmtId="0" fontId="8" fillId="2" borderId="5" xfId="1" applyFont="1" applyFill="1" applyBorder="1" applyAlignment="1" applyProtection="1">
      <alignment horizontal="center" vertical="center" textRotation="90" wrapText="1"/>
      <protection locked="0"/>
    </xf>
    <xf numFmtId="0" fontId="8" fillId="2" borderId="6" xfId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8" fillId="2" borderId="2" xfId="1" applyFont="1" applyFill="1" applyBorder="1" applyAlignment="1" applyProtection="1">
      <alignment horizontal="center" textRotation="90" wrapText="1"/>
      <protection locked="0"/>
    </xf>
    <xf numFmtId="0" fontId="8" fillId="2" borderId="5" xfId="1" applyFont="1" applyFill="1" applyBorder="1" applyAlignment="1" applyProtection="1">
      <alignment horizontal="center" textRotation="90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>
      <alignment horizontal="left" wrapText="1"/>
    </xf>
    <xf numFmtId="0" fontId="25" fillId="0" borderId="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65" fontId="19" fillId="0" borderId="9" xfId="0" applyNumberFormat="1" applyFont="1" applyBorder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0" fontId="27" fillId="2" borderId="2" xfId="2" applyFont="1" applyFill="1" applyBorder="1" applyAlignment="1" applyProtection="1">
      <alignment horizontal="center" vertical="center" textRotation="90"/>
      <protection locked="0"/>
    </xf>
    <xf numFmtId="0" fontId="27" fillId="2" borderId="6" xfId="2" applyFont="1" applyFill="1" applyBorder="1" applyAlignment="1" applyProtection="1">
      <alignment horizontal="center" vertical="center" textRotation="90"/>
      <protection locked="0"/>
    </xf>
    <xf numFmtId="0" fontId="27" fillId="2" borderId="4" xfId="2" applyFont="1" applyFill="1" applyBorder="1" applyAlignment="1" applyProtection="1">
      <alignment horizontal="center" vertical="center"/>
      <protection locked="0"/>
    </xf>
    <xf numFmtId="0" fontId="17" fillId="2" borderId="2" xfId="1" applyFont="1" applyFill="1" applyBorder="1" applyAlignment="1" applyProtection="1">
      <alignment horizontal="center" vertical="center" wrapText="1"/>
      <protection locked="0"/>
    </xf>
    <xf numFmtId="0" fontId="17" fillId="2" borderId="5" xfId="1" applyFont="1" applyFill="1" applyBorder="1" applyAlignment="1" applyProtection="1">
      <alignment horizontal="center" vertical="center" wrapText="1"/>
      <protection locked="0"/>
    </xf>
    <xf numFmtId="0" fontId="17" fillId="2" borderId="2" xfId="1" applyFont="1" applyFill="1" applyBorder="1" applyAlignment="1" applyProtection="1">
      <alignment horizontal="center" vertical="center" textRotation="90" wrapText="1"/>
      <protection locked="0"/>
    </xf>
    <xf numFmtId="0" fontId="17" fillId="2" borderId="5" xfId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/>
    <xf numFmtId="0" fontId="10" fillId="0" borderId="0" xfId="0" applyFont="1" applyBorder="1" applyAlignment="1"/>
    <xf numFmtId="0" fontId="11" fillId="0" borderId="0" xfId="0" applyFont="1" applyBorder="1" applyAlignment="1"/>
    <xf numFmtId="0" fontId="25" fillId="0" borderId="14" xfId="0" applyFont="1" applyBorder="1" applyAlignment="1">
      <alignment horizontal="center" vertical="center" wrapText="1"/>
    </xf>
    <xf numFmtId="0" fontId="8" fillId="2" borderId="15" xfId="1" applyFont="1" applyFill="1" applyBorder="1" applyAlignment="1" applyProtection="1">
      <alignment horizontal="center" vertical="center" textRotation="90" wrapText="1"/>
      <protection locked="0"/>
    </xf>
    <xf numFmtId="0" fontId="0" fillId="0" borderId="16" xfId="0" applyBorder="1" applyAlignment="1">
      <alignment horizontal="center" vertical="center"/>
    </xf>
    <xf numFmtId="164" fontId="8" fillId="2" borderId="18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5" xfId="1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8" fillId="0" borderId="16" xfId="0" applyFont="1" applyBorder="1" applyAlignment="1">
      <alignment vertical="center" wrapText="1"/>
    </xf>
    <xf numFmtId="0" fontId="14" fillId="0" borderId="20" xfId="0" applyFont="1" applyBorder="1" applyAlignment="1">
      <alignment horizontal="left" wrapText="1"/>
    </xf>
    <xf numFmtId="0" fontId="14" fillId="0" borderId="16" xfId="0" applyFont="1" applyBorder="1" applyAlignment="1">
      <alignment horizontal="left" vertical="center" wrapText="1"/>
    </xf>
    <xf numFmtId="0" fontId="8" fillId="2" borderId="18" xfId="1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8" fillId="2" borderId="22" xfId="1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>
      <alignment wrapText="1"/>
    </xf>
    <xf numFmtId="0" fontId="10" fillId="0" borderId="23" xfId="0" applyFont="1" applyBorder="1" applyAlignment="1">
      <alignment horizontal="left" wrapText="1"/>
    </xf>
    <xf numFmtId="0" fontId="8" fillId="0" borderId="23" xfId="0" applyFont="1" applyBorder="1" applyAlignment="1">
      <alignment vertical="center" wrapText="1"/>
    </xf>
    <xf numFmtId="0" fontId="24" fillId="0" borderId="23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3" xfId="0" applyFont="1" applyBorder="1" applyAlignment="1">
      <alignment horizontal="left" wrapText="1"/>
    </xf>
    <xf numFmtId="0" fontId="35" fillId="0" borderId="23" xfId="0" applyFont="1" applyBorder="1" applyAlignment="1">
      <alignment wrapText="1"/>
    </xf>
    <xf numFmtId="1" fontId="11" fillId="0" borderId="19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left" wrapText="1"/>
    </xf>
    <xf numFmtId="1" fontId="11" fillId="0" borderId="2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7" xfId="0" applyFont="1" applyBorder="1" applyAlignment="1">
      <alignment wrapText="1"/>
    </xf>
    <xf numFmtId="0" fontId="25" fillId="0" borderId="2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1" fontId="11" fillId="0" borderId="28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0" borderId="20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25" fillId="0" borderId="21" xfId="0" applyFont="1" applyBorder="1" applyAlignment="1">
      <alignment horizontal="center" vertical="center"/>
    </xf>
    <xf numFmtId="0" fontId="8" fillId="2" borderId="29" xfId="1" applyFont="1" applyFill="1" applyBorder="1" applyAlignment="1" applyProtection="1">
      <alignment horizontal="center" vertical="center" textRotation="90" wrapText="1"/>
      <protection locked="0"/>
    </xf>
    <xf numFmtId="0" fontId="8" fillId="2" borderId="29" xfId="1" applyFont="1" applyFill="1" applyBorder="1" applyAlignment="1" applyProtection="1">
      <alignment horizontal="center" vertical="center" wrapText="1"/>
      <protection locked="0"/>
    </xf>
    <xf numFmtId="0" fontId="8" fillId="2" borderId="30" xfId="1" applyFont="1" applyFill="1" applyBorder="1" applyAlignment="1" applyProtection="1">
      <alignment horizontal="center" vertical="center" wrapText="1"/>
      <protection locked="0"/>
    </xf>
    <xf numFmtId="0" fontId="8" fillId="2" borderId="31" xfId="1" applyFont="1" applyFill="1" applyBorder="1" applyAlignment="1" applyProtection="1">
      <alignment horizontal="center" vertical="center" wrapText="1"/>
      <protection locked="0"/>
    </xf>
    <xf numFmtId="164" fontId="8" fillId="2" borderId="31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52" fillId="0" borderId="26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3">
    <cellStyle name="Обычный" xfId="0" builtinId="0"/>
    <cellStyle name="Обычный_Измайлово-2003" xfId="2"/>
    <cellStyle name="Обычный_Лист Microsoft Excel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topLeftCell="A16" workbookViewId="0">
      <selection activeCell="P6" sqref="P6:X8"/>
    </sheetView>
  </sheetViews>
  <sheetFormatPr defaultRowHeight="15"/>
  <cols>
    <col min="1" max="1" width="3" customWidth="1"/>
    <col min="2" max="2" width="13.42578125" customWidth="1"/>
    <col min="3" max="3" width="4.85546875" customWidth="1"/>
    <col min="4" max="4" width="41.5703125" customWidth="1"/>
    <col min="5" max="5" width="12.7109375" customWidth="1"/>
    <col min="6" max="6" width="9.7109375" customWidth="1"/>
    <col min="7" max="7" width="6.140625" customWidth="1"/>
    <col min="8" max="8" width="5.85546875" customWidth="1"/>
    <col min="9" max="9" width="2.7109375" customWidth="1"/>
    <col min="10" max="11" width="5.42578125" customWidth="1"/>
    <col min="12" max="12" width="2.5703125" customWidth="1"/>
    <col min="13" max="13" width="5.28515625" customWidth="1"/>
    <col min="14" max="14" width="5.5703125" customWidth="1"/>
    <col min="15" max="15" width="2.42578125" customWidth="1"/>
    <col min="16" max="16" width="5.140625" customWidth="1"/>
    <col min="17" max="17" width="5.5703125" customWidth="1"/>
    <col min="18" max="18" width="2.5703125" customWidth="1"/>
    <col min="19" max="19" width="4.85546875" customWidth="1"/>
    <col min="20" max="20" width="5.5703125" customWidth="1"/>
    <col min="21" max="21" width="2.42578125" customWidth="1"/>
    <col min="22" max="22" width="6" customWidth="1"/>
    <col min="23" max="23" width="5.5703125" customWidth="1"/>
    <col min="24" max="24" width="3" customWidth="1"/>
  </cols>
  <sheetData>
    <row r="1" spans="1:24" ht="15" customHeight="1">
      <c r="A1" s="110" t="s">
        <v>30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</row>
    <row r="2" spans="1:24" ht="13.5" customHeight="1">
      <c r="A2" s="111" t="s">
        <v>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24" ht="16.5" customHeight="1">
      <c r="A3" s="112" t="s">
        <v>20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</row>
    <row r="4" spans="1:24" ht="17.25" customHeight="1">
      <c r="A4" s="113" t="s">
        <v>145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4" ht="9.75" customHeight="1">
      <c r="A5" s="14" t="s">
        <v>1</v>
      </c>
      <c r="B5" s="14"/>
      <c r="C5" s="1"/>
      <c r="D5" s="1"/>
      <c r="E5" s="3"/>
      <c r="V5" s="117" t="s">
        <v>98</v>
      </c>
      <c r="W5" s="117"/>
      <c r="X5" s="117"/>
    </row>
    <row r="6" spans="1:24" ht="10.5" customHeight="1">
      <c r="A6" s="114" t="s">
        <v>8</v>
      </c>
      <c r="B6" s="104" t="s">
        <v>2</v>
      </c>
      <c r="C6" s="114" t="s">
        <v>3</v>
      </c>
      <c r="D6" s="104" t="s">
        <v>4</v>
      </c>
      <c r="E6" s="104" t="s">
        <v>5</v>
      </c>
      <c r="F6" s="104" t="s">
        <v>6</v>
      </c>
      <c r="G6" s="106" t="s">
        <v>43</v>
      </c>
      <c r="H6" s="106"/>
      <c r="I6" s="106"/>
      <c r="J6" s="106" t="s">
        <v>9</v>
      </c>
      <c r="K6" s="106"/>
      <c r="L6" s="106"/>
      <c r="M6" s="106" t="s">
        <v>10</v>
      </c>
      <c r="N6" s="106"/>
      <c r="O6" s="106"/>
      <c r="P6" s="106" t="s">
        <v>11</v>
      </c>
      <c r="Q6" s="106"/>
      <c r="R6" s="106"/>
      <c r="S6" s="106" t="s">
        <v>42</v>
      </c>
      <c r="T6" s="106"/>
      <c r="U6" s="106"/>
      <c r="V6" s="114" t="s">
        <v>12</v>
      </c>
      <c r="W6" s="100" t="s">
        <v>13</v>
      </c>
      <c r="X6" s="102" t="s">
        <v>14</v>
      </c>
    </row>
    <row r="7" spans="1:24" ht="30.75" customHeight="1">
      <c r="A7" s="115"/>
      <c r="B7" s="116"/>
      <c r="C7" s="115"/>
      <c r="D7" s="105"/>
      <c r="E7" s="105"/>
      <c r="F7" s="105"/>
      <c r="G7" s="4" t="s">
        <v>15</v>
      </c>
      <c r="H7" s="5" t="s">
        <v>16</v>
      </c>
      <c r="I7" s="6" t="s">
        <v>8</v>
      </c>
      <c r="J7" s="4" t="s">
        <v>15</v>
      </c>
      <c r="K7" s="5" t="s">
        <v>16</v>
      </c>
      <c r="L7" s="6" t="s">
        <v>8</v>
      </c>
      <c r="M7" s="4" t="s">
        <v>15</v>
      </c>
      <c r="N7" s="5" t="s">
        <v>16</v>
      </c>
      <c r="O7" s="6" t="s">
        <v>8</v>
      </c>
      <c r="P7" s="4" t="s">
        <v>15</v>
      </c>
      <c r="Q7" s="5" t="s">
        <v>16</v>
      </c>
      <c r="R7" s="6" t="s">
        <v>8</v>
      </c>
      <c r="S7" s="4" t="s">
        <v>15</v>
      </c>
      <c r="T7" s="5" t="s">
        <v>16</v>
      </c>
      <c r="U7" s="6" t="s">
        <v>8</v>
      </c>
      <c r="V7" s="115"/>
      <c r="W7" s="101"/>
      <c r="X7" s="103"/>
    </row>
    <row r="8" spans="1:24" ht="23.25" customHeight="1">
      <c r="A8" s="13">
        <f t="shared" ref="A8:A34" si="0">RANK(V8,V$8:V$34,0)</f>
        <v>1</v>
      </c>
      <c r="B8" s="67" t="s">
        <v>112</v>
      </c>
      <c r="C8" s="59">
        <v>1</v>
      </c>
      <c r="D8" s="58" t="s">
        <v>113</v>
      </c>
      <c r="E8" s="59" t="s">
        <v>144</v>
      </c>
      <c r="F8" s="10" t="s">
        <v>40</v>
      </c>
      <c r="G8" s="10">
        <v>232</v>
      </c>
      <c r="H8" s="57">
        <f t="shared" ref="H8:H33" si="1">G8/3.7</f>
        <v>62.702702702702702</v>
      </c>
      <c r="I8" s="7">
        <f t="shared" ref="I8:I33" si="2">RANK(G8,G$8:G$34,0)</f>
        <v>5</v>
      </c>
      <c r="J8" s="10">
        <v>247</v>
      </c>
      <c r="K8" s="57">
        <f t="shared" ref="K8:K33" si="3">J8/3.7</f>
        <v>66.756756756756758</v>
      </c>
      <c r="L8" s="7">
        <f t="shared" ref="L8:L33" si="4">RANK(J8,J$8:J$34,0)</f>
        <v>1</v>
      </c>
      <c r="M8" s="36">
        <v>238.5</v>
      </c>
      <c r="N8" s="8">
        <f t="shared" ref="N8:N33" si="5">M8/3.7</f>
        <v>64.459459459459453</v>
      </c>
      <c r="O8" s="7">
        <f t="shared" ref="O8:O33" si="6">RANK(M8,M$8:M$34,0)</f>
        <v>1</v>
      </c>
      <c r="P8" s="36">
        <v>241.5</v>
      </c>
      <c r="Q8" s="8">
        <f t="shared" ref="Q8:Q33" si="7">P8/3.7</f>
        <v>65.270270270270274</v>
      </c>
      <c r="R8" s="7">
        <f t="shared" ref="R8:R33" si="8">RANK(P8,P$8:P$34,0)</f>
        <v>1</v>
      </c>
      <c r="S8" s="36">
        <v>231</v>
      </c>
      <c r="T8" s="8">
        <f t="shared" ref="T8:T33" si="9">S8/3.7</f>
        <v>62.432432432432428</v>
      </c>
      <c r="U8" s="7">
        <f t="shared" ref="U8:U33" si="10">RANK(S8,S$8:S$34,0)</f>
        <v>6</v>
      </c>
      <c r="V8" s="37">
        <f t="shared" ref="V8:V33" si="11">G8+J8+M8+P8+S8</f>
        <v>1190</v>
      </c>
      <c r="W8" s="8">
        <f t="shared" ref="W8:W33" si="12">V8/18.5</f>
        <v>64.324324324324323</v>
      </c>
      <c r="X8" s="7">
        <v>1</v>
      </c>
    </row>
    <row r="9" spans="1:24" ht="23.25" customHeight="1">
      <c r="A9" s="13">
        <f t="shared" si="0"/>
        <v>2</v>
      </c>
      <c r="B9" s="58" t="s">
        <v>123</v>
      </c>
      <c r="C9" s="59">
        <v>1</v>
      </c>
      <c r="D9" s="58" t="s">
        <v>148</v>
      </c>
      <c r="E9" s="59" t="s">
        <v>144</v>
      </c>
      <c r="F9" s="10" t="s">
        <v>40</v>
      </c>
      <c r="G9" s="10">
        <v>237</v>
      </c>
      <c r="H9" s="57">
        <f t="shared" si="1"/>
        <v>64.054054054054049</v>
      </c>
      <c r="I9" s="7">
        <f t="shared" si="2"/>
        <v>1</v>
      </c>
      <c r="J9" s="10">
        <v>238</v>
      </c>
      <c r="K9" s="57">
        <f t="shared" si="3"/>
        <v>64.324324324324323</v>
      </c>
      <c r="L9" s="7">
        <f t="shared" si="4"/>
        <v>3</v>
      </c>
      <c r="M9" s="36">
        <v>232</v>
      </c>
      <c r="N9" s="8">
        <f t="shared" si="5"/>
        <v>62.702702702702702</v>
      </c>
      <c r="O9" s="7">
        <f t="shared" si="6"/>
        <v>5</v>
      </c>
      <c r="P9" s="36">
        <v>241</v>
      </c>
      <c r="Q9" s="8">
        <f t="shared" si="7"/>
        <v>65.13513513513513</v>
      </c>
      <c r="R9" s="7">
        <f t="shared" si="8"/>
        <v>2</v>
      </c>
      <c r="S9" s="36">
        <v>238</v>
      </c>
      <c r="T9" s="8">
        <f t="shared" si="9"/>
        <v>64.324324324324323</v>
      </c>
      <c r="U9" s="7">
        <f t="shared" si="10"/>
        <v>2</v>
      </c>
      <c r="V9" s="37">
        <f t="shared" si="11"/>
        <v>1186</v>
      </c>
      <c r="W9" s="8">
        <f t="shared" si="12"/>
        <v>64.108108108108112</v>
      </c>
      <c r="X9" s="7">
        <v>1</v>
      </c>
    </row>
    <row r="10" spans="1:24" ht="23.25" customHeight="1">
      <c r="A10" s="13">
        <f t="shared" si="0"/>
        <v>3</v>
      </c>
      <c r="B10" s="60" t="s">
        <v>153</v>
      </c>
      <c r="C10" s="61">
        <v>1</v>
      </c>
      <c r="D10" s="62" t="s">
        <v>102</v>
      </c>
      <c r="E10" s="10" t="s">
        <v>73</v>
      </c>
      <c r="F10" s="10" t="s">
        <v>77</v>
      </c>
      <c r="G10" s="10">
        <v>234</v>
      </c>
      <c r="H10" s="57">
        <f t="shared" si="1"/>
        <v>63.243243243243242</v>
      </c>
      <c r="I10" s="7">
        <f t="shared" si="2"/>
        <v>2</v>
      </c>
      <c r="J10" s="10">
        <v>218</v>
      </c>
      <c r="K10" s="57">
        <f t="shared" si="3"/>
        <v>58.918918918918919</v>
      </c>
      <c r="L10" s="7">
        <f t="shared" si="4"/>
        <v>16</v>
      </c>
      <c r="M10" s="36">
        <v>238</v>
      </c>
      <c r="N10" s="8">
        <f t="shared" si="5"/>
        <v>64.324324324324323</v>
      </c>
      <c r="O10" s="7">
        <f t="shared" si="6"/>
        <v>2</v>
      </c>
      <c r="P10" s="36">
        <v>239</v>
      </c>
      <c r="Q10" s="8">
        <f t="shared" si="7"/>
        <v>64.594594594594597</v>
      </c>
      <c r="R10" s="7">
        <f t="shared" si="8"/>
        <v>3</v>
      </c>
      <c r="S10" s="36">
        <v>241.5</v>
      </c>
      <c r="T10" s="8">
        <f t="shared" si="9"/>
        <v>65.270270270270274</v>
      </c>
      <c r="U10" s="7">
        <f t="shared" si="10"/>
        <v>1</v>
      </c>
      <c r="V10" s="37">
        <f t="shared" si="11"/>
        <v>1170.5</v>
      </c>
      <c r="W10" s="8">
        <f t="shared" si="12"/>
        <v>63.270270270270274</v>
      </c>
      <c r="X10" s="7">
        <v>2</v>
      </c>
    </row>
    <row r="11" spans="1:24" ht="23.25" customHeight="1">
      <c r="A11" s="13">
        <f t="shared" si="0"/>
        <v>4</v>
      </c>
      <c r="B11" s="58" t="s">
        <v>108</v>
      </c>
      <c r="C11" s="59">
        <v>1</v>
      </c>
      <c r="D11" s="58" t="s">
        <v>109</v>
      </c>
      <c r="E11" s="59" t="s">
        <v>144</v>
      </c>
      <c r="F11" s="10" t="s">
        <v>40</v>
      </c>
      <c r="G11" s="10">
        <v>234</v>
      </c>
      <c r="H11" s="57">
        <f t="shared" si="1"/>
        <v>63.243243243243242</v>
      </c>
      <c r="I11" s="7">
        <f t="shared" si="2"/>
        <v>2</v>
      </c>
      <c r="J11" s="10">
        <v>225.5</v>
      </c>
      <c r="K11" s="57">
        <f t="shared" si="3"/>
        <v>60.945945945945944</v>
      </c>
      <c r="L11" s="7">
        <f t="shared" si="4"/>
        <v>10</v>
      </c>
      <c r="M11" s="36">
        <v>236</v>
      </c>
      <c r="N11" s="8">
        <f t="shared" si="5"/>
        <v>63.783783783783782</v>
      </c>
      <c r="O11" s="7">
        <f t="shared" si="6"/>
        <v>4</v>
      </c>
      <c r="P11" s="36">
        <v>237</v>
      </c>
      <c r="Q11" s="8">
        <f t="shared" si="7"/>
        <v>64.054054054054049</v>
      </c>
      <c r="R11" s="7">
        <f t="shared" si="8"/>
        <v>4</v>
      </c>
      <c r="S11" s="36">
        <v>236</v>
      </c>
      <c r="T11" s="8">
        <f t="shared" si="9"/>
        <v>63.783783783783782</v>
      </c>
      <c r="U11" s="7">
        <f t="shared" si="10"/>
        <v>4</v>
      </c>
      <c r="V11" s="37">
        <f t="shared" si="11"/>
        <v>1168.5</v>
      </c>
      <c r="W11" s="8">
        <f t="shared" si="12"/>
        <v>63.162162162162161</v>
      </c>
      <c r="X11" s="7">
        <v>2</v>
      </c>
    </row>
    <row r="12" spans="1:24" ht="23.25" customHeight="1">
      <c r="A12" s="13">
        <f t="shared" si="0"/>
        <v>5</v>
      </c>
      <c r="B12" s="60" t="s">
        <v>118</v>
      </c>
      <c r="C12" s="61">
        <v>2</v>
      </c>
      <c r="D12" s="62" t="s">
        <v>119</v>
      </c>
      <c r="E12" s="10" t="s">
        <v>76</v>
      </c>
      <c r="F12" s="64" t="s">
        <v>39</v>
      </c>
      <c r="G12" s="10">
        <v>221</v>
      </c>
      <c r="H12" s="57">
        <f t="shared" si="1"/>
        <v>59.729729729729726</v>
      </c>
      <c r="I12" s="7">
        <f t="shared" si="2"/>
        <v>13</v>
      </c>
      <c r="J12" s="10">
        <v>227.5</v>
      </c>
      <c r="K12" s="57">
        <f t="shared" si="3"/>
        <v>61.486486486486484</v>
      </c>
      <c r="L12" s="7">
        <f t="shared" si="4"/>
        <v>9</v>
      </c>
      <c r="M12" s="36">
        <v>238</v>
      </c>
      <c r="N12" s="8">
        <f t="shared" si="5"/>
        <v>64.324324324324323</v>
      </c>
      <c r="O12" s="7">
        <f t="shared" si="6"/>
        <v>2</v>
      </c>
      <c r="P12" s="36">
        <v>234</v>
      </c>
      <c r="Q12" s="8">
        <f t="shared" si="7"/>
        <v>63.243243243243242</v>
      </c>
      <c r="R12" s="7">
        <f t="shared" si="8"/>
        <v>7</v>
      </c>
      <c r="S12" s="36">
        <v>237</v>
      </c>
      <c r="T12" s="8">
        <f t="shared" si="9"/>
        <v>64.054054054054049</v>
      </c>
      <c r="U12" s="7">
        <f t="shared" si="10"/>
        <v>3</v>
      </c>
      <c r="V12" s="37">
        <f t="shared" si="11"/>
        <v>1157.5</v>
      </c>
      <c r="W12" s="8">
        <f t="shared" si="12"/>
        <v>62.567567567567565</v>
      </c>
      <c r="X12" s="7">
        <v>2</v>
      </c>
    </row>
    <row r="13" spans="1:24" ht="23.25" customHeight="1">
      <c r="A13" s="13">
        <f t="shared" si="0"/>
        <v>5</v>
      </c>
      <c r="B13" s="76" t="s">
        <v>134</v>
      </c>
      <c r="C13" s="77">
        <v>1</v>
      </c>
      <c r="D13" s="76" t="s">
        <v>135</v>
      </c>
      <c r="E13" s="10" t="s">
        <v>71</v>
      </c>
      <c r="F13" s="10" t="s">
        <v>40</v>
      </c>
      <c r="G13" s="10">
        <v>230.5</v>
      </c>
      <c r="H13" s="57">
        <f t="shared" si="1"/>
        <v>62.297297297297291</v>
      </c>
      <c r="I13" s="7">
        <f t="shared" si="2"/>
        <v>6</v>
      </c>
      <c r="J13" s="10">
        <v>235.5</v>
      </c>
      <c r="K13" s="57">
        <f t="shared" si="3"/>
        <v>63.648648648648646</v>
      </c>
      <c r="L13" s="7">
        <f t="shared" si="4"/>
        <v>5</v>
      </c>
      <c r="M13" s="36">
        <v>226.5</v>
      </c>
      <c r="N13" s="8">
        <f t="shared" si="5"/>
        <v>61.21621621621621</v>
      </c>
      <c r="O13" s="7">
        <f t="shared" si="6"/>
        <v>11</v>
      </c>
      <c r="P13" s="36">
        <v>234</v>
      </c>
      <c r="Q13" s="8">
        <f t="shared" si="7"/>
        <v>63.243243243243242</v>
      </c>
      <c r="R13" s="7">
        <f t="shared" si="8"/>
        <v>7</v>
      </c>
      <c r="S13" s="36">
        <v>231</v>
      </c>
      <c r="T13" s="8">
        <f t="shared" si="9"/>
        <v>62.432432432432428</v>
      </c>
      <c r="U13" s="7">
        <f t="shared" si="10"/>
        <v>6</v>
      </c>
      <c r="V13" s="37">
        <f t="shared" si="11"/>
        <v>1157.5</v>
      </c>
      <c r="W13" s="8">
        <f t="shared" si="12"/>
        <v>62.567567567567565</v>
      </c>
      <c r="X13" s="7">
        <v>2</v>
      </c>
    </row>
    <row r="14" spans="1:24" ht="23.25" customHeight="1">
      <c r="A14" s="13">
        <f t="shared" si="0"/>
        <v>7</v>
      </c>
      <c r="B14" s="60" t="s">
        <v>116</v>
      </c>
      <c r="C14" s="61">
        <v>1</v>
      </c>
      <c r="D14" s="62" t="s">
        <v>117</v>
      </c>
      <c r="E14" s="64" t="s">
        <v>72</v>
      </c>
      <c r="F14" s="10" t="s">
        <v>77</v>
      </c>
      <c r="G14" s="10">
        <v>223.5</v>
      </c>
      <c r="H14" s="57">
        <f t="shared" si="1"/>
        <v>60.405405405405403</v>
      </c>
      <c r="I14" s="7">
        <f t="shared" si="2"/>
        <v>10</v>
      </c>
      <c r="J14" s="34">
        <v>234</v>
      </c>
      <c r="K14" s="57">
        <f t="shared" si="3"/>
        <v>63.243243243243242</v>
      </c>
      <c r="L14" s="7">
        <f t="shared" si="4"/>
        <v>6</v>
      </c>
      <c r="M14" s="36">
        <v>228.5</v>
      </c>
      <c r="N14" s="8">
        <f t="shared" si="5"/>
        <v>61.756756756756751</v>
      </c>
      <c r="O14" s="7">
        <f t="shared" si="6"/>
        <v>8</v>
      </c>
      <c r="P14" s="36">
        <v>236</v>
      </c>
      <c r="Q14" s="8">
        <f t="shared" si="7"/>
        <v>63.783783783783782</v>
      </c>
      <c r="R14" s="7">
        <f t="shared" si="8"/>
        <v>5</v>
      </c>
      <c r="S14" s="36">
        <v>233</v>
      </c>
      <c r="T14" s="8">
        <f t="shared" si="9"/>
        <v>62.972972972972968</v>
      </c>
      <c r="U14" s="7">
        <f t="shared" si="10"/>
        <v>5</v>
      </c>
      <c r="V14" s="37">
        <f t="shared" si="11"/>
        <v>1155</v>
      </c>
      <c r="W14" s="8">
        <f t="shared" si="12"/>
        <v>62.432432432432435</v>
      </c>
      <c r="X14" s="7">
        <v>2</v>
      </c>
    </row>
    <row r="15" spans="1:24" ht="23.25" customHeight="1">
      <c r="A15" s="13">
        <f t="shared" si="0"/>
        <v>8</v>
      </c>
      <c r="B15" s="58" t="s">
        <v>110</v>
      </c>
      <c r="C15" s="65">
        <v>2</v>
      </c>
      <c r="D15" s="66" t="s">
        <v>111</v>
      </c>
      <c r="E15" s="10" t="s">
        <v>37</v>
      </c>
      <c r="F15" s="10" t="s">
        <v>40</v>
      </c>
      <c r="G15" s="10">
        <v>227</v>
      </c>
      <c r="H15" s="57">
        <f t="shared" si="1"/>
        <v>61.351351351351347</v>
      </c>
      <c r="I15" s="7">
        <f t="shared" si="2"/>
        <v>7</v>
      </c>
      <c r="J15" s="10">
        <v>231.5</v>
      </c>
      <c r="K15" s="57">
        <f t="shared" si="3"/>
        <v>62.567567567567565</v>
      </c>
      <c r="L15" s="7">
        <f t="shared" si="4"/>
        <v>7</v>
      </c>
      <c r="M15" s="36">
        <v>226</v>
      </c>
      <c r="N15" s="8">
        <f t="shared" si="5"/>
        <v>61.081081081081081</v>
      </c>
      <c r="O15" s="7">
        <f t="shared" si="6"/>
        <v>13</v>
      </c>
      <c r="P15" s="36">
        <v>233.5</v>
      </c>
      <c r="Q15" s="8">
        <f t="shared" si="7"/>
        <v>63.108108108108105</v>
      </c>
      <c r="R15" s="7">
        <f t="shared" si="8"/>
        <v>9</v>
      </c>
      <c r="S15" s="36">
        <v>231</v>
      </c>
      <c r="T15" s="8">
        <f t="shared" si="9"/>
        <v>62.432432432432428</v>
      </c>
      <c r="U15" s="7">
        <f t="shared" si="10"/>
        <v>6</v>
      </c>
      <c r="V15" s="37">
        <f t="shared" si="11"/>
        <v>1149</v>
      </c>
      <c r="W15" s="8">
        <f t="shared" si="12"/>
        <v>62.108108108108105</v>
      </c>
      <c r="X15" s="7">
        <v>2</v>
      </c>
    </row>
    <row r="16" spans="1:24" ht="23.25" customHeight="1">
      <c r="A16" s="13">
        <f t="shared" si="0"/>
        <v>9</v>
      </c>
      <c r="B16" s="58" t="s">
        <v>139</v>
      </c>
      <c r="C16" s="59">
        <v>1</v>
      </c>
      <c r="D16" s="58" t="s">
        <v>140</v>
      </c>
      <c r="E16" s="10" t="s">
        <v>144</v>
      </c>
      <c r="F16" s="10" t="s">
        <v>40</v>
      </c>
      <c r="G16" s="10">
        <v>223.5</v>
      </c>
      <c r="H16" s="57">
        <f t="shared" si="1"/>
        <v>60.405405405405403</v>
      </c>
      <c r="I16" s="7">
        <f t="shared" si="2"/>
        <v>10</v>
      </c>
      <c r="J16" s="10">
        <v>236.5</v>
      </c>
      <c r="K16" s="57">
        <f t="shared" si="3"/>
        <v>63.918918918918919</v>
      </c>
      <c r="L16" s="7">
        <f t="shared" si="4"/>
        <v>4</v>
      </c>
      <c r="M16" s="36">
        <v>231</v>
      </c>
      <c r="N16" s="8">
        <f t="shared" si="5"/>
        <v>62.432432432432428</v>
      </c>
      <c r="O16" s="7">
        <f t="shared" si="6"/>
        <v>6</v>
      </c>
      <c r="P16" s="36">
        <v>230</v>
      </c>
      <c r="Q16" s="8">
        <f t="shared" si="7"/>
        <v>62.162162162162161</v>
      </c>
      <c r="R16" s="7">
        <f t="shared" si="8"/>
        <v>12</v>
      </c>
      <c r="S16" s="36">
        <v>226.5</v>
      </c>
      <c r="T16" s="8">
        <f t="shared" si="9"/>
        <v>61.21621621621621</v>
      </c>
      <c r="U16" s="7">
        <f t="shared" si="10"/>
        <v>11</v>
      </c>
      <c r="V16" s="37">
        <f t="shared" si="11"/>
        <v>1147.5</v>
      </c>
      <c r="W16" s="8">
        <f t="shared" si="12"/>
        <v>62.027027027027025</v>
      </c>
      <c r="X16" s="7">
        <v>2</v>
      </c>
    </row>
    <row r="17" spans="1:24" ht="23.25" customHeight="1">
      <c r="A17" s="13">
        <f t="shared" si="0"/>
        <v>10</v>
      </c>
      <c r="B17" s="76" t="s">
        <v>138</v>
      </c>
      <c r="C17" s="77">
        <v>1</v>
      </c>
      <c r="D17" s="76" t="s">
        <v>61</v>
      </c>
      <c r="E17" s="10" t="s">
        <v>36</v>
      </c>
      <c r="F17" s="10" t="s">
        <v>39</v>
      </c>
      <c r="G17" s="10">
        <v>233.5</v>
      </c>
      <c r="H17" s="57">
        <f t="shared" si="1"/>
        <v>63.108108108108105</v>
      </c>
      <c r="I17" s="7">
        <f t="shared" si="2"/>
        <v>4</v>
      </c>
      <c r="J17" s="10">
        <v>238.5</v>
      </c>
      <c r="K17" s="57">
        <f t="shared" si="3"/>
        <v>64.459459459459453</v>
      </c>
      <c r="L17" s="7">
        <f t="shared" si="4"/>
        <v>2</v>
      </c>
      <c r="M17" s="36">
        <v>225</v>
      </c>
      <c r="N17" s="8">
        <f t="shared" si="5"/>
        <v>60.810810810810807</v>
      </c>
      <c r="O17" s="7">
        <f t="shared" si="6"/>
        <v>14</v>
      </c>
      <c r="P17" s="36">
        <v>234.5</v>
      </c>
      <c r="Q17" s="8">
        <f t="shared" si="7"/>
        <v>63.378378378378372</v>
      </c>
      <c r="R17" s="7">
        <f t="shared" si="8"/>
        <v>6</v>
      </c>
      <c r="S17" s="36">
        <v>215</v>
      </c>
      <c r="T17" s="8">
        <f t="shared" si="9"/>
        <v>58.108108108108105</v>
      </c>
      <c r="U17" s="7">
        <f t="shared" si="10"/>
        <v>20</v>
      </c>
      <c r="V17" s="37">
        <f t="shared" si="11"/>
        <v>1146.5</v>
      </c>
      <c r="W17" s="8">
        <f t="shared" si="12"/>
        <v>61.972972972972975</v>
      </c>
      <c r="X17" s="7">
        <v>3</v>
      </c>
    </row>
    <row r="18" spans="1:24" ht="23.25" customHeight="1">
      <c r="A18" s="13">
        <f t="shared" si="0"/>
        <v>11</v>
      </c>
      <c r="B18" s="58" t="s">
        <v>120</v>
      </c>
      <c r="C18" s="59" t="s">
        <v>28</v>
      </c>
      <c r="D18" s="68" t="s">
        <v>156</v>
      </c>
      <c r="E18" s="59" t="s">
        <v>144</v>
      </c>
      <c r="F18" s="10" t="s">
        <v>40</v>
      </c>
      <c r="G18" s="10">
        <v>219.5</v>
      </c>
      <c r="H18" s="57">
        <f t="shared" si="1"/>
        <v>59.324324324324323</v>
      </c>
      <c r="I18" s="7">
        <f t="shared" si="2"/>
        <v>14</v>
      </c>
      <c r="J18" s="10">
        <v>228.5</v>
      </c>
      <c r="K18" s="57">
        <f t="shared" si="3"/>
        <v>61.756756756756751</v>
      </c>
      <c r="L18" s="7">
        <f t="shared" si="4"/>
        <v>8</v>
      </c>
      <c r="M18" s="36">
        <v>228</v>
      </c>
      <c r="N18" s="8">
        <f t="shared" si="5"/>
        <v>61.621621621621621</v>
      </c>
      <c r="O18" s="7">
        <f t="shared" si="6"/>
        <v>9</v>
      </c>
      <c r="P18" s="36">
        <v>230</v>
      </c>
      <c r="Q18" s="8">
        <f t="shared" si="7"/>
        <v>62.162162162162161</v>
      </c>
      <c r="R18" s="7">
        <f t="shared" si="8"/>
        <v>12</v>
      </c>
      <c r="S18" s="36">
        <v>228.5</v>
      </c>
      <c r="T18" s="8">
        <f t="shared" si="9"/>
        <v>61.756756756756751</v>
      </c>
      <c r="U18" s="7">
        <f t="shared" si="10"/>
        <v>9</v>
      </c>
      <c r="V18" s="37">
        <f t="shared" si="11"/>
        <v>1134.5</v>
      </c>
      <c r="W18" s="8">
        <f t="shared" si="12"/>
        <v>61.324324324324323</v>
      </c>
      <c r="X18" s="7">
        <v>3</v>
      </c>
    </row>
    <row r="19" spans="1:24" ht="23.25" customHeight="1">
      <c r="A19" s="13">
        <f t="shared" si="0"/>
        <v>12</v>
      </c>
      <c r="B19" s="60" t="s">
        <v>106</v>
      </c>
      <c r="C19" s="61">
        <v>1</v>
      </c>
      <c r="D19" s="62" t="s">
        <v>107</v>
      </c>
      <c r="E19" s="10" t="s">
        <v>76</v>
      </c>
      <c r="F19" s="64" t="s">
        <v>39</v>
      </c>
      <c r="G19" s="64">
        <v>222</v>
      </c>
      <c r="H19" s="57">
        <f t="shared" si="1"/>
        <v>60</v>
      </c>
      <c r="I19" s="7">
        <f t="shared" si="2"/>
        <v>12</v>
      </c>
      <c r="J19" s="10">
        <v>220.5</v>
      </c>
      <c r="K19" s="57">
        <f t="shared" si="3"/>
        <v>59.594594594594589</v>
      </c>
      <c r="L19" s="7">
        <f t="shared" si="4"/>
        <v>12</v>
      </c>
      <c r="M19" s="36">
        <v>229.5</v>
      </c>
      <c r="N19" s="8">
        <f t="shared" si="5"/>
        <v>62.027027027027025</v>
      </c>
      <c r="O19" s="7">
        <f t="shared" si="6"/>
        <v>7</v>
      </c>
      <c r="P19" s="36">
        <v>232</v>
      </c>
      <c r="Q19" s="8">
        <f t="shared" si="7"/>
        <v>62.702702702702702</v>
      </c>
      <c r="R19" s="7">
        <f t="shared" si="8"/>
        <v>11</v>
      </c>
      <c r="S19" s="36">
        <v>228.5</v>
      </c>
      <c r="T19" s="8">
        <f t="shared" si="9"/>
        <v>61.756756756756751</v>
      </c>
      <c r="U19" s="7">
        <f t="shared" si="10"/>
        <v>9</v>
      </c>
      <c r="V19" s="37">
        <f t="shared" si="11"/>
        <v>1132.5</v>
      </c>
      <c r="W19" s="8">
        <f t="shared" si="12"/>
        <v>61.216216216216218</v>
      </c>
      <c r="X19" s="7">
        <v>3</v>
      </c>
    </row>
    <row r="20" spans="1:24" ht="23.25" customHeight="1">
      <c r="A20" s="13">
        <f t="shared" si="0"/>
        <v>13</v>
      </c>
      <c r="B20" s="58" t="s">
        <v>124</v>
      </c>
      <c r="C20" s="59">
        <v>1</v>
      </c>
      <c r="D20" s="58" t="s">
        <v>147</v>
      </c>
      <c r="E20" s="59" t="s">
        <v>144</v>
      </c>
      <c r="F20" s="10" t="s">
        <v>40</v>
      </c>
      <c r="G20" s="10">
        <v>226</v>
      </c>
      <c r="H20" s="57">
        <f t="shared" si="1"/>
        <v>61.081081081081081</v>
      </c>
      <c r="I20" s="7">
        <f t="shared" si="2"/>
        <v>9</v>
      </c>
      <c r="J20" s="10">
        <v>222</v>
      </c>
      <c r="K20" s="57">
        <f t="shared" si="3"/>
        <v>60</v>
      </c>
      <c r="L20" s="7">
        <f t="shared" si="4"/>
        <v>11</v>
      </c>
      <c r="M20" s="36">
        <v>226.5</v>
      </c>
      <c r="N20" s="8">
        <f t="shared" si="5"/>
        <v>61.21621621621621</v>
      </c>
      <c r="O20" s="7">
        <f t="shared" si="6"/>
        <v>11</v>
      </c>
      <c r="P20" s="36">
        <v>229.5</v>
      </c>
      <c r="Q20" s="8">
        <f t="shared" si="7"/>
        <v>62.027027027027025</v>
      </c>
      <c r="R20" s="7">
        <f t="shared" si="8"/>
        <v>14</v>
      </c>
      <c r="S20" s="36">
        <v>226</v>
      </c>
      <c r="T20" s="8">
        <f t="shared" si="9"/>
        <v>61.081081081081081</v>
      </c>
      <c r="U20" s="7">
        <f t="shared" si="10"/>
        <v>12</v>
      </c>
      <c r="V20" s="37">
        <f t="shared" si="11"/>
        <v>1130</v>
      </c>
      <c r="W20" s="8">
        <f t="shared" si="12"/>
        <v>61.081081081081081</v>
      </c>
      <c r="X20" s="7">
        <v>3</v>
      </c>
    </row>
    <row r="21" spans="1:24" ht="23.25" customHeight="1">
      <c r="A21" s="13">
        <f t="shared" si="0"/>
        <v>14</v>
      </c>
      <c r="B21" s="58" t="s">
        <v>129</v>
      </c>
      <c r="C21" s="59">
        <v>1</v>
      </c>
      <c r="D21" s="58" t="s">
        <v>130</v>
      </c>
      <c r="E21" s="10" t="s">
        <v>37</v>
      </c>
      <c r="F21" s="10" t="s">
        <v>40</v>
      </c>
      <c r="G21" s="10">
        <v>217</v>
      </c>
      <c r="H21" s="57">
        <f t="shared" si="1"/>
        <v>58.648648648648646</v>
      </c>
      <c r="I21" s="7">
        <f t="shared" si="2"/>
        <v>15</v>
      </c>
      <c r="J21" s="10">
        <v>216.5</v>
      </c>
      <c r="K21" s="57">
        <f t="shared" si="3"/>
        <v>58.513513513513509</v>
      </c>
      <c r="L21" s="7">
        <f t="shared" si="4"/>
        <v>18</v>
      </c>
      <c r="M21" s="36">
        <v>227.5</v>
      </c>
      <c r="N21" s="8">
        <f t="shared" si="5"/>
        <v>61.486486486486484</v>
      </c>
      <c r="O21" s="7">
        <f t="shared" si="6"/>
        <v>10</v>
      </c>
      <c r="P21" s="36">
        <v>232.5</v>
      </c>
      <c r="Q21" s="8">
        <f t="shared" si="7"/>
        <v>62.837837837837832</v>
      </c>
      <c r="R21" s="7">
        <f t="shared" si="8"/>
        <v>10</v>
      </c>
      <c r="S21" s="36">
        <v>224</v>
      </c>
      <c r="T21" s="8">
        <f t="shared" si="9"/>
        <v>60.54054054054054</v>
      </c>
      <c r="U21" s="7">
        <f t="shared" si="10"/>
        <v>14</v>
      </c>
      <c r="V21" s="37">
        <f t="shared" si="11"/>
        <v>1117.5</v>
      </c>
      <c r="W21" s="8">
        <f t="shared" si="12"/>
        <v>60.405405405405403</v>
      </c>
      <c r="X21" s="7">
        <v>3</v>
      </c>
    </row>
    <row r="22" spans="1:24" ht="23.25" customHeight="1">
      <c r="A22" s="13">
        <f t="shared" si="0"/>
        <v>15</v>
      </c>
      <c r="B22" s="78" t="s">
        <v>136</v>
      </c>
      <c r="C22" s="59">
        <v>1</v>
      </c>
      <c r="D22" s="58" t="s">
        <v>137</v>
      </c>
      <c r="E22" s="59"/>
      <c r="F22" s="10" t="s">
        <v>38</v>
      </c>
      <c r="G22" s="10">
        <v>216.5</v>
      </c>
      <c r="H22" s="57">
        <f t="shared" si="1"/>
        <v>58.513513513513509</v>
      </c>
      <c r="I22" s="7">
        <f t="shared" si="2"/>
        <v>16</v>
      </c>
      <c r="J22" s="10">
        <v>216.5</v>
      </c>
      <c r="K22" s="57">
        <f t="shared" si="3"/>
        <v>58.513513513513509</v>
      </c>
      <c r="L22" s="7">
        <f t="shared" si="4"/>
        <v>18</v>
      </c>
      <c r="M22" s="36">
        <v>215.5</v>
      </c>
      <c r="N22" s="8">
        <f t="shared" si="5"/>
        <v>58.243243243243242</v>
      </c>
      <c r="O22" s="7">
        <f t="shared" si="6"/>
        <v>20</v>
      </c>
      <c r="P22" s="36">
        <v>225.5</v>
      </c>
      <c r="Q22" s="8">
        <f t="shared" si="7"/>
        <v>60.945945945945944</v>
      </c>
      <c r="R22" s="7">
        <f t="shared" si="8"/>
        <v>15</v>
      </c>
      <c r="S22" s="36">
        <v>225</v>
      </c>
      <c r="T22" s="8">
        <f t="shared" si="9"/>
        <v>60.810810810810807</v>
      </c>
      <c r="U22" s="7">
        <f t="shared" si="10"/>
        <v>13</v>
      </c>
      <c r="V22" s="37">
        <f t="shared" si="11"/>
        <v>1099</v>
      </c>
      <c r="W22" s="8">
        <f t="shared" si="12"/>
        <v>59.405405405405403</v>
      </c>
      <c r="X22" s="7" t="s">
        <v>29</v>
      </c>
    </row>
    <row r="23" spans="1:24" ht="23.25" customHeight="1">
      <c r="A23" s="13">
        <f t="shared" si="0"/>
        <v>16</v>
      </c>
      <c r="B23" s="58" t="s">
        <v>114</v>
      </c>
      <c r="C23" s="59">
        <v>1</v>
      </c>
      <c r="D23" s="58" t="s">
        <v>115</v>
      </c>
      <c r="E23" s="59" t="s">
        <v>26</v>
      </c>
      <c r="F23" s="10" t="s">
        <v>40</v>
      </c>
      <c r="G23" s="10">
        <v>212.5</v>
      </c>
      <c r="H23" s="57">
        <f t="shared" si="1"/>
        <v>57.432432432432428</v>
      </c>
      <c r="I23" s="7">
        <f t="shared" si="2"/>
        <v>21</v>
      </c>
      <c r="J23" s="10">
        <v>217</v>
      </c>
      <c r="K23" s="57">
        <f t="shared" si="3"/>
        <v>58.648648648648646</v>
      </c>
      <c r="L23" s="7">
        <f t="shared" si="4"/>
        <v>17</v>
      </c>
      <c r="M23" s="36">
        <v>221</v>
      </c>
      <c r="N23" s="8">
        <f t="shared" si="5"/>
        <v>59.729729729729726</v>
      </c>
      <c r="O23" s="7">
        <f t="shared" si="6"/>
        <v>16</v>
      </c>
      <c r="P23" s="36">
        <v>224.5</v>
      </c>
      <c r="Q23" s="8">
        <f t="shared" si="7"/>
        <v>60.67567567567567</v>
      </c>
      <c r="R23" s="7">
        <f t="shared" si="8"/>
        <v>16</v>
      </c>
      <c r="S23" s="36">
        <v>223.5</v>
      </c>
      <c r="T23" s="8">
        <f t="shared" si="9"/>
        <v>60.405405405405403</v>
      </c>
      <c r="U23" s="7">
        <f t="shared" si="10"/>
        <v>15</v>
      </c>
      <c r="V23" s="37">
        <f t="shared" si="11"/>
        <v>1098.5</v>
      </c>
      <c r="W23" s="8">
        <f t="shared" si="12"/>
        <v>59.378378378378379</v>
      </c>
      <c r="X23" s="7" t="s">
        <v>29</v>
      </c>
    </row>
    <row r="24" spans="1:24" ht="23.25" customHeight="1">
      <c r="A24" s="13">
        <f t="shared" si="0"/>
        <v>17</v>
      </c>
      <c r="B24" s="58" t="s">
        <v>104</v>
      </c>
      <c r="C24" s="59">
        <v>2</v>
      </c>
      <c r="D24" s="83" t="s">
        <v>105</v>
      </c>
      <c r="E24" s="10" t="s">
        <v>35</v>
      </c>
      <c r="F24" s="10" t="s">
        <v>39</v>
      </c>
      <c r="G24" s="34">
        <v>213.5</v>
      </c>
      <c r="H24" s="57">
        <f t="shared" si="1"/>
        <v>57.702702702702702</v>
      </c>
      <c r="I24" s="7">
        <f t="shared" si="2"/>
        <v>19</v>
      </c>
      <c r="J24" s="10">
        <v>220.5</v>
      </c>
      <c r="K24" s="57">
        <f t="shared" si="3"/>
        <v>59.594594594594589</v>
      </c>
      <c r="L24" s="7">
        <f t="shared" si="4"/>
        <v>12</v>
      </c>
      <c r="M24" s="36">
        <v>217</v>
      </c>
      <c r="N24" s="8">
        <f t="shared" si="5"/>
        <v>58.648648648648646</v>
      </c>
      <c r="O24" s="7">
        <f t="shared" si="6"/>
        <v>18</v>
      </c>
      <c r="P24" s="36">
        <v>222.5</v>
      </c>
      <c r="Q24" s="8">
        <f t="shared" si="7"/>
        <v>60.13513513513513</v>
      </c>
      <c r="R24" s="7">
        <f t="shared" si="8"/>
        <v>17</v>
      </c>
      <c r="S24" s="36">
        <v>220.5</v>
      </c>
      <c r="T24" s="8">
        <f t="shared" si="9"/>
        <v>59.594594594594589</v>
      </c>
      <c r="U24" s="7">
        <f t="shared" si="10"/>
        <v>17</v>
      </c>
      <c r="V24" s="37">
        <f t="shared" si="11"/>
        <v>1094</v>
      </c>
      <c r="W24" s="8">
        <f t="shared" si="12"/>
        <v>59.135135135135137</v>
      </c>
      <c r="X24" s="7" t="s">
        <v>29</v>
      </c>
    </row>
    <row r="25" spans="1:24" ht="23.25" customHeight="1">
      <c r="A25" s="13">
        <f t="shared" si="0"/>
        <v>18</v>
      </c>
      <c r="B25" s="70" t="s">
        <v>152</v>
      </c>
      <c r="C25" s="71">
        <v>2</v>
      </c>
      <c r="D25" s="72" t="s">
        <v>154</v>
      </c>
      <c r="E25" s="73" t="s">
        <v>74</v>
      </c>
      <c r="F25" s="73" t="s">
        <v>78</v>
      </c>
      <c r="G25" s="73">
        <v>227</v>
      </c>
      <c r="H25" s="57">
        <f t="shared" si="1"/>
        <v>61.351351351351347</v>
      </c>
      <c r="I25" s="7">
        <f t="shared" si="2"/>
        <v>7</v>
      </c>
      <c r="J25" s="73">
        <v>206</v>
      </c>
      <c r="K25" s="57">
        <f t="shared" si="3"/>
        <v>55.67567567567567</v>
      </c>
      <c r="L25" s="7">
        <f t="shared" si="4"/>
        <v>22</v>
      </c>
      <c r="M25" s="36">
        <v>216</v>
      </c>
      <c r="N25" s="8">
        <f t="shared" si="5"/>
        <v>58.378378378378379</v>
      </c>
      <c r="O25" s="7">
        <f t="shared" si="6"/>
        <v>19</v>
      </c>
      <c r="P25" s="36">
        <v>217</v>
      </c>
      <c r="Q25" s="8">
        <f t="shared" si="7"/>
        <v>58.648648648648646</v>
      </c>
      <c r="R25" s="7">
        <f t="shared" si="8"/>
        <v>23</v>
      </c>
      <c r="S25" s="36">
        <v>217.5</v>
      </c>
      <c r="T25" s="8">
        <f t="shared" si="9"/>
        <v>58.783783783783782</v>
      </c>
      <c r="U25" s="7">
        <f t="shared" si="10"/>
        <v>19</v>
      </c>
      <c r="V25" s="37">
        <f t="shared" si="11"/>
        <v>1083.5</v>
      </c>
      <c r="W25" s="8">
        <f t="shared" si="12"/>
        <v>58.567567567567565</v>
      </c>
      <c r="X25" s="7" t="s">
        <v>29</v>
      </c>
    </row>
    <row r="26" spans="1:24" ht="23.25" customHeight="1">
      <c r="A26" s="13">
        <f t="shared" si="0"/>
        <v>19</v>
      </c>
      <c r="B26" s="58" t="s">
        <v>125</v>
      </c>
      <c r="C26" s="74">
        <v>2</v>
      </c>
      <c r="D26" s="58" t="s">
        <v>126</v>
      </c>
      <c r="E26" s="75" t="s">
        <v>26</v>
      </c>
      <c r="F26" s="10" t="s">
        <v>40</v>
      </c>
      <c r="G26" s="73">
        <v>215</v>
      </c>
      <c r="H26" s="57">
        <f t="shared" si="1"/>
        <v>58.108108108108105</v>
      </c>
      <c r="I26" s="7">
        <f t="shared" si="2"/>
        <v>18</v>
      </c>
      <c r="J26" s="73">
        <v>213.5</v>
      </c>
      <c r="K26" s="57">
        <f t="shared" si="3"/>
        <v>57.702702702702702</v>
      </c>
      <c r="L26" s="7">
        <f t="shared" si="4"/>
        <v>20</v>
      </c>
      <c r="M26" s="36">
        <v>220</v>
      </c>
      <c r="N26" s="8">
        <f t="shared" si="5"/>
        <v>59.45945945945946</v>
      </c>
      <c r="O26" s="7">
        <f t="shared" si="6"/>
        <v>17</v>
      </c>
      <c r="P26" s="36">
        <v>221.5</v>
      </c>
      <c r="Q26" s="8">
        <f t="shared" si="7"/>
        <v>59.864864864864863</v>
      </c>
      <c r="R26" s="7">
        <f t="shared" si="8"/>
        <v>18</v>
      </c>
      <c r="S26" s="36">
        <v>212</v>
      </c>
      <c r="T26" s="8">
        <f t="shared" si="9"/>
        <v>57.297297297297291</v>
      </c>
      <c r="U26" s="7">
        <f t="shared" si="10"/>
        <v>22</v>
      </c>
      <c r="V26" s="37">
        <f t="shared" si="11"/>
        <v>1082</v>
      </c>
      <c r="W26" s="8">
        <f t="shared" si="12"/>
        <v>58.486486486486484</v>
      </c>
      <c r="X26" s="7" t="s">
        <v>29</v>
      </c>
    </row>
    <row r="27" spans="1:24" ht="23.25" customHeight="1">
      <c r="A27" s="13">
        <f t="shared" si="0"/>
        <v>21</v>
      </c>
      <c r="B27" s="58" t="s">
        <v>127</v>
      </c>
      <c r="C27" s="59">
        <v>1</v>
      </c>
      <c r="D27" s="69" t="s">
        <v>128</v>
      </c>
      <c r="E27" s="59" t="s">
        <v>26</v>
      </c>
      <c r="F27" s="10" t="s">
        <v>40</v>
      </c>
      <c r="G27" s="73">
        <v>216</v>
      </c>
      <c r="H27" s="57">
        <f t="shared" si="1"/>
        <v>58.378378378378379</v>
      </c>
      <c r="I27" s="7">
        <f t="shared" si="2"/>
        <v>17</v>
      </c>
      <c r="J27" s="73">
        <v>205</v>
      </c>
      <c r="K27" s="57">
        <f t="shared" si="3"/>
        <v>55.405405405405403</v>
      </c>
      <c r="L27" s="7">
        <f t="shared" si="4"/>
        <v>23</v>
      </c>
      <c r="M27" s="36">
        <v>213</v>
      </c>
      <c r="N27" s="8">
        <f t="shared" si="5"/>
        <v>57.567567567567565</v>
      </c>
      <c r="O27" s="7">
        <f t="shared" si="6"/>
        <v>21</v>
      </c>
      <c r="P27" s="36">
        <v>218.5</v>
      </c>
      <c r="Q27" s="8">
        <f t="shared" si="7"/>
        <v>59.054054054054049</v>
      </c>
      <c r="R27" s="7">
        <f t="shared" si="8"/>
        <v>20</v>
      </c>
      <c r="S27" s="36">
        <v>221</v>
      </c>
      <c r="T27" s="8">
        <f t="shared" si="9"/>
        <v>59.729729729729726</v>
      </c>
      <c r="U27" s="7">
        <f t="shared" si="10"/>
        <v>16</v>
      </c>
      <c r="V27" s="37">
        <f t="shared" si="11"/>
        <v>1073.5</v>
      </c>
      <c r="W27" s="8">
        <f t="shared" si="12"/>
        <v>58.027027027027025</v>
      </c>
      <c r="X27" s="7" t="s">
        <v>29</v>
      </c>
    </row>
    <row r="28" spans="1:24" ht="23.25" customHeight="1">
      <c r="A28" s="13">
        <f t="shared" si="0"/>
        <v>22</v>
      </c>
      <c r="B28" s="60" t="s">
        <v>121</v>
      </c>
      <c r="C28" s="61">
        <v>1</v>
      </c>
      <c r="D28" s="62" t="s">
        <v>122</v>
      </c>
      <c r="E28" s="64" t="s">
        <v>146</v>
      </c>
      <c r="F28" s="10" t="s">
        <v>40</v>
      </c>
      <c r="G28" s="73">
        <v>213.5</v>
      </c>
      <c r="H28" s="57">
        <f t="shared" si="1"/>
        <v>57.702702702702702</v>
      </c>
      <c r="I28" s="7">
        <f t="shared" si="2"/>
        <v>19</v>
      </c>
      <c r="J28" s="73">
        <v>195.5</v>
      </c>
      <c r="K28" s="57">
        <f t="shared" si="3"/>
        <v>52.837837837837839</v>
      </c>
      <c r="L28" s="7">
        <f t="shared" si="4"/>
        <v>26</v>
      </c>
      <c r="M28" s="36">
        <v>211.5</v>
      </c>
      <c r="N28" s="8">
        <f t="shared" si="5"/>
        <v>57.162162162162161</v>
      </c>
      <c r="O28" s="7">
        <f t="shared" si="6"/>
        <v>23</v>
      </c>
      <c r="P28" s="36">
        <v>221.5</v>
      </c>
      <c r="Q28" s="8">
        <f t="shared" si="7"/>
        <v>59.864864864864863</v>
      </c>
      <c r="R28" s="7">
        <f t="shared" si="8"/>
        <v>18</v>
      </c>
      <c r="S28" s="36">
        <v>219.5</v>
      </c>
      <c r="T28" s="8">
        <f t="shared" si="9"/>
        <v>59.324324324324323</v>
      </c>
      <c r="U28" s="7">
        <f t="shared" si="10"/>
        <v>18</v>
      </c>
      <c r="V28" s="37">
        <f t="shared" si="11"/>
        <v>1061.5</v>
      </c>
      <c r="W28" s="8">
        <f t="shared" si="12"/>
        <v>57.378378378378379</v>
      </c>
      <c r="X28" s="7" t="s">
        <v>29</v>
      </c>
    </row>
    <row r="29" spans="1:24" ht="23.25" customHeight="1">
      <c r="A29" s="13">
        <f t="shared" si="0"/>
        <v>23</v>
      </c>
      <c r="B29" s="58" t="s">
        <v>100</v>
      </c>
      <c r="C29" s="59" t="s">
        <v>28</v>
      </c>
      <c r="D29" s="58" t="s">
        <v>101</v>
      </c>
      <c r="E29" s="59" t="s">
        <v>26</v>
      </c>
      <c r="F29" s="10" t="s">
        <v>40</v>
      </c>
      <c r="G29" s="73">
        <v>205.5</v>
      </c>
      <c r="H29" s="57">
        <f t="shared" si="1"/>
        <v>55.54054054054054</v>
      </c>
      <c r="I29" s="7">
        <f t="shared" si="2"/>
        <v>24</v>
      </c>
      <c r="J29" s="73">
        <v>212</v>
      </c>
      <c r="K29" s="57">
        <f t="shared" si="3"/>
        <v>57.297297297297291</v>
      </c>
      <c r="L29" s="7">
        <f t="shared" si="4"/>
        <v>21</v>
      </c>
      <c r="M29" s="36">
        <v>208</v>
      </c>
      <c r="N29" s="8">
        <f t="shared" si="5"/>
        <v>56.21621621621621</v>
      </c>
      <c r="O29" s="7">
        <f t="shared" si="6"/>
        <v>25</v>
      </c>
      <c r="P29" s="36">
        <v>218.5</v>
      </c>
      <c r="Q29" s="8">
        <f t="shared" si="7"/>
        <v>59.054054054054049</v>
      </c>
      <c r="R29" s="7">
        <f t="shared" si="8"/>
        <v>20</v>
      </c>
      <c r="S29" s="36">
        <v>212</v>
      </c>
      <c r="T29" s="8">
        <f t="shared" si="9"/>
        <v>57.297297297297291</v>
      </c>
      <c r="U29" s="7">
        <f t="shared" si="10"/>
        <v>22</v>
      </c>
      <c r="V29" s="37">
        <f t="shared" si="11"/>
        <v>1056</v>
      </c>
      <c r="W29" s="8">
        <f t="shared" si="12"/>
        <v>57.081081081081081</v>
      </c>
      <c r="X29" s="7" t="s">
        <v>29</v>
      </c>
    </row>
    <row r="30" spans="1:24" ht="23.25" customHeight="1">
      <c r="A30" s="13">
        <f t="shared" si="0"/>
        <v>24</v>
      </c>
      <c r="B30" s="58" t="s">
        <v>131</v>
      </c>
      <c r="C30" s="59">
        <v>1</v>
      </c>
      <c r="D30" s="58" t="s">
        <v>132</v>
      </c>
      <c r="E30" s="59" t="s">
        <v>144</v>
      </c>
      <c r="F30" s="10" t="s">
        <v>40</v>
      </c>
      <c r="G30" s="73">
        <v>207</v>
      </c>
      <c r="H30" s="57">
        <f t="shared" si="1"/>
        <v>55.945945945945944</v>
      </c>
      <c r="I30" s="7">
        <f t="shared" si="2"/>
        <v>23</v>
      </c>
      <c r="J30" s="73">
        <v>203.5</v>
      </c>
      <c r="K30" s="57">
        <f t="shared" si="3"/>
        <v>55</v>
      </c>
      <c r="L30" s="7">
        <f t="shared" si="4"/>
        <v>24</v>
      </c>
      <c r="M30" s="36">
        <v>212.5</v>
      </c>
      <c r="N30" s="8">
        <f t="shared" si="5"/>
        <v>57.432432432432428</v>
      </c>
      <c r="O30" s="7">
        <f t="shared" si="6"/>
        <v>22</v>
      </c>
      <c r="P30" s="36">
        <v>217.5</v>
      </c>
      <c r="Q30" s="8">
        <f t="shared" si="7"/>
        <v>58.783783783783782</v>
      </c>
      <c r="R30" s="7">
        <f t="shared" si="8"/>
        <v>22</v>
      </c>
      <c r="S30" s="36">
        <v>211</v>
      </c>
      <c r="T30" s="8">
        <f t="shared" si="9"/>
        <v>57.027027027027025</v>
      </c>
      <c r="U30" s="7">
        <f t="shared" si="10"/>
        <v>24</v>
      </c>
      <c r="V30" s="37">
        <f t="shared" si="11"/>
        <v>1051.5</v>
      </c>
      <c r="W30" s="8">
        <f t="shared" si="12"/>
        <v>56.837837837837839</v>
      </c>
      <c r="X30" s="7" t="s">
        <v>29</v>
      </c>
    </row>
    <row r="31" spans="1:24" ht="23.25" customHeight="1">
      <c r="A31" s="13">
        <f t="shared" si="0"/>
        <v>25</v>
      </c>
      <c r="B31" s="60" t="s">
        <v>106</v>
      </c>
      <c r="C31" s="61">
        <v>1</v>
      </c>
      <c r="D31" s="62" t="s">
        <v>133</v>
      </c>
      <c r="E31" s="10" t="s">
        <v>75</v>
      </c>
      <c r="F31" s="64" t="s">
        <v>39</v>
      </c>
      <c r="G31" s="73">
        <v>203</v>
      </c>
      <c r="H31" s="57">
        <f t="shared" si="1"/>
        <v>54.864864864864863</v>
      </c>
      <c r="I31" s="7">
        <f t="shared" si="2"/>
        <v>25</v>
      </c>
      <c r="J31" s="73">
        <v>219.5</v>
      </c>
      <c r="K31" s="57">
        <f t="shared" si="3"/>
        <v>59.324324324324323</v>
      </c>
      <c r="L31" s="7">
        <f t="shared" si="4"/>
        <v>14</v>
      </c>
      <c r="M31" s="36">
        <v>210.5</v>
      </c>
      <c r="N31" s="8">
        <f t="shared" si="5"/>
        <v>56.891891891891888</v>
      </c>
      <c r="O31" s="7">
        <f t="shared" si="6"/>
        <v>24</v>
      </c>
      <c r="P31" s="36">
        <v>208.5</v>
      </c>
      <c r="Q31" s="8">
        <f t="shared" si="7"/>
        <v>56.351351351351347</v>
      </c>
      <c r="R31" s="7">
        <f t="shared" si="8"/>
        <v>25</v>
      </c>
      <c r="S31" s="36">
        <v>206.5</v>
      </c>
      <c r="T31" s="8">
        <f t="shared" si="9"/>
        <v>55.810810810810807</v>
      </c>
      <c r="U31" s="7">
        <f t="shared" si="10"/>
        <v>25</v>
      </c>
      <c r="V31" s="37">
        <f t="shared" si="11"/>
        <v>1048</v>
      </c>
      <c r="W31" s="8">
        <f t="shared" si="12"/>
        <v>56.648648648648646</v>
      </c>
      <c r="X31" s="7" t="s">
        <v>29</v>
      </c>
    </row>
    <row r="32" spans="1:24" ht="23.25" customHeight="1">
      <c r="A32" s="13">
        <f t="shared" si="0"/>
        <v>26</v>
      </c>
      <c r="B32" s="58" t="s">
        <v>103</v>
      </c>
      <c r="C32" s="61" t="s">
        <v>29</v>
      </c>
      <c r="D32" s="80" t="s">
        <v>142</v>
      </c>
      <c r="E32" s="63" t="s">
        <v>96</v>
      </c>
      <c r="F32" s="64" t="s">
        <v>48</v>
      </c>
      <c r="G32" s="82">
        <v>192.5</v>
      </c>
      <c r="H32" s="57">
        <f t="shared" si="1"/>
        <v>52.027027027027025</v>
      </c>
      <c r="I32" s="7">
        <f t="shared" si="2"/>
        <v>26</v>
      </c>
      <c r="J32" s="82">
        <v>198</v>
      </c>
      <c r="K32" s="57">
        <f t="shared" si="3"/>
        <v>53.513513513513509</v>
      </c>
      <c r="L32" s="7">
        <f t="shared" si="4"/>
        <v>25</v>
      </c>
      <c r="M32" s="36">
        <v>203</v>
      </c>
      <c r="N32" s="8">
        <f t="shared" si="5"/>
        <v>54.864864864864863</v>
      </c>
      <c r="O32" s="7">
        <f t="shared" si="6"/>
        <v>26</v>
      </c>
      <c r="P32" s="36">
        <v>208.5</v>
      </c>
      <c r="Q32" s="8">
        <f t="shared" si="7"/>
        <v>56.351351351351347</v>
      </c>
      <c r="R32" s="7">
        <f t="shared" si="8"/>
        <v>25</v>
      </c>
      <c r="S32" s="36">
        <v>190</v>
      </c>
      <c r="T32" s="8">
        <f t="shared" si="9"/>
        <v>51.351351351351347</v>
      </c>
      <c r="U32" s="7">
        <f t="shared" si="10"/>
        <v>26</v>
      </c>
      <c r="V32" s="37">
        <f t="shared" si="11"/>
        <v>992</v>
      </c>
      <c r="W32" s="8">
        <f t="shared" si="12"/>
        <v>53.621621621621621</v>
      </c>
      <c r="X32" s="7" t="s">
        <v>29</v>
      </c>
    </row>
    <row r="33" spans="1:24" ht="23.25" customHeight="1">
      <c r="A33" s="55">
        <f t="shared" si="0"/>
        <v>20</v>
      </c>
      <c r="B33" s="58" t="s">
        <v>149</v>
      </c>
      <c r="C33" s="59">
        <v>2</v>
      </c>
      <c r="D33" s="58" t="s">
        <v>150</v>
      </c>
      <c r="E33" s="10" t="s">
        <v>144</v>
      </c>
      <c r="F33" s="10" t="s">
        <v>40</v>
      </c>
      <c r="G33" s="73">
        <v>209</v>
      </c>
      <c r="H33" s="57">
        <f t="shared" si="1"/>
        <v>56.486486486486484</v>
      </c>
      <c r="I33" s="7">
        <f t="shared" si="2"/>
        <v>22</v>
      </c>
      <c r="J33" s="73">
        <v>219</v>
      </c>
      <c r="K33" s="57">
        <f t="shared" si="3"/>
        <v>59.189189189189186</v>
      </c>
      <c r="L33" s="7">
        <f t="shared" si="4"/>
        <v>15</v>
      </c>
      <c r="M33" s="36">
        <v>222.5</v>
      </c>
      <c r="N33" s="8">
        <f t="shared" si="5"/>
        <v>60.13513513513513</v>
      </c>
      <c r="O33" s="7">
        <f t="shared" si="6"/>
        <v>15</v>
      </c>
      <c r="P33" s="36">
        <v>215</v>
      </c>
      <c r="Q33" s="8">
        <f t="shared" si="7"/>
        <v>58.108108108108105</v>
      </c>
      <c r="R33" s="7">
        <f t="shared" si="8"/>
        <v>24</v>
      </c>
      <c r="S33" s="36">
        <v>212.5</v>
      </c>
      <c r="T33" s="8">
        <f t="shared" si="9"/>
        <v>57.432432432432428</v>
      </c>
      <c r="U33" s="7">
        <f t="shared" si="10"/>
        <v>21</v>
      </c>
      <c r="V33" s="37">
        <f t="shared" si="11"/>
        <v>1078</v>
      </c>
      <c r="W33" s="8">
        <f t="shared" si="12"/>
        <v>58.270270270270274</v>
      </c>
      <c r="X33" s="7" t="s">
        <v>29</v>
      </c>
    </row>
    <row r="34" spans="1:24" ht="23.25" customHeight="1">
      <c r="A34" s="13" t="e">
        <f t="shared" si="0"/>
        <v>#N/A</v>
      </c>
      <c r="B34" s="79" t="s">
        <v>141</v>
      </c>
      <c r="C34" s="59">
        <v>1</v>
      </c>
      <c r="D34" s="67" t="s">
        <v>143</v>
      </c>
      <c r="E34" s="81" t="s">
        <v>35</v>
      </c>
      <c r="F34" s="10" t="s">
        <v>39</v>
      </c>
      <c r="G34" s="107" t="s">
        <v>151</v>
      </c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9"/>
    </row>
    <row r="35" spans="1:24" ht="9" customHeight="1">
      <c r="A35" s="21"/>
      <c r="M35" s="22"/>
      <c r="N35" s="23"/>
      <c r="O35" s="22"/>
      <c r="P35" s="22"/>
      <c r="Q35" s="23"/>
      <c r="R35" s="22"/>
      <c r="S35" s="22"/>
      <c r="T35" s="23"/>
      <c r="U35" s="22"/>
      <c r="V35" s="22"/>
      <c r="W35" s="23"/>
      <c r="X35" s="22"/>
    </row>
    <row r="36" spans="1:24" ht="11.25" customHeight="1">
      <c r="B36" s="11" t="s">
        <v>18</v>
      </c>
      <c r="T36" s="15" t="s">
        <v>41</v>
      </c>
      <c r="U36" s="15"/>
      <c r="V36" s="15"/>
    </row>
    <row r="37" spans="1:24" ht="13.5" customHeight="1">
      <c r="B37" s="99" t="s">
        <v>19</v>
      </c>
      <c r="C37" s="99"/>
      <c r="D37" s="99"/>
      <c r="T37" s="15" t="s">
        <v>23</v>
      </c>
      <c r="U37" s="15"/>
      <c r="V37" s="15"/>
    </row>
    <row r="38" spans="1:24">
      <c r="B38" s="11"/>
    </row>
    <row r="39" spans="1:24" ht="15.75" customHeight="1">
      <c r="B39" s="16"/>
    </row>
  </sheetData>
  <sortState ref="A9:X33">
    <sortCondition ref="A8:A33"/>
  </sortState>
  <mergeCells count="21">
    <mergeCell ref="A1:X1"/>
    <mergeCell ref="A2:X2"/>
    <mergeCell ref="A3:X3"/>
    <mergeCell ref="A4:X4"/>
    <mergeCell ref="A6:A7"/>
    <mergeCell ref="B6:B7"/>
    <mergeCell ref="C6:C7"/>
    <mergeCell ref="V6:V7"/>
    <mergeCell ref="V5:X5"/>
    <mergeCell ref="J6:L6"/>
    <mergeCell ref="G6:I6"/>
    <mergeCell ref="B37:D37"/>
    <mergeCell ref="W6:W7"/>
    <mergeCell ref="X6:X7"/>
    <mergeCell ref="E6:E7"/>
    <mergeCell ref="F6:F7"/>
    <mergeCell ref="M6:O6"/>
    <mergeCell ref="P6:R6"/>
    <mergeCell ref="S6:U6"/>
    <mergeCell ref="D6:D7"/>
    <mergeCell ref="G34:X34"/>
  </mergeCells>
  <pageMargins left="0" right="0" top="0" bottom="0" header="0.31496062992125984" footer="0.19685039370078741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opLeftCell="B16" workbookViewId="0">
      <selection activeCell="B15" sqref="B15:F15"/>
    </sheetView>
  </sheetViews>
  <sheetFormatPr defaultRowHeight="15"/>
  <cols>
    <col min="1" max="1" width="5.140625" customWidth="1"/>
    <col min="2" max="2" width="17" customWidth="1"/>
    <col min="3" max="3" width="3.5703125" customWidth="1"/>
    <col min="4" max="4" width="38" customWidth="1"/>
    <col min="5" max="5" width="12.7109375" customWidth="1"/>
    <col min="6" max="6" width="10.140625" customWidth="1"/>
    <col min="7" max="7" width="6.85546875" customWidth="1"/>
    <col min="8" max="8" width="5.85546875" customWidth="1"/>
    <col min="9" max="9" width="2.85546875" customWidth="1"/>
    <col min="10" max="11" width="5.85546875" customWidth="1"/>
    <col min="12" max="12" width="2.85546875" customWidth="1"/>
    <col min="13" max="13" width="5.28515625" customWidth="1"/>
    <col min="14" max="14" width="5.5703125" customWidth="1"/>
    <col min="15" max="15" width="2.42578125" customWidth="1"/>
    <col min="16" max="16" width="5.42578125" customWidth="1"/>
    <col min="17" max="17" width="5.7109375" customWidth="1"/>
    <col min="18" max="18" width="2.42578125" customWidth="1"/>
    <col min="19" max="19" width="5" customWidth="1"/>
    <col min="20" max="20" width="5.5703125" customWidth="1"/>
    <col min="21" max="21" width="2.5703125" customWidth="1"/>
    <col min="22" max="22" width="2.7109375" customWidth="1"/>
    <col min="23" max="24" width="6.7109375" customWidth="1"/>
    <col min="25" max="25" width="2.7109375" customWidth="1"/>
  </cols>
  <sheetData>
    <row r="1" spans="1:25" ht="16.5" customHeight="1">
      <c r="A1" s="110" t="s">
        <v>30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" customHeight="1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</row>
    <row r="3" spans="1:25" ht="14.25" customHeight="1">
      <c r="A3" s="111" t="s">
        <v>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</row>
    <row r="4" spans="1:25" ht="13.5" customHeight="1">
      <c r="A4" s="112" t="s">
        <v>24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</row>
    <row r="5" spans="1:25" ht="13.5" customHeight="1">
      <c r="A5" s="113" t="s">
        <v>155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</row>
    <row r="6" spans="1:25" ht="13.5" customHeight="1">
      <c r="A6" s="12" t="s">
        <v>1</v>
      </c>
      <c r="B6" s="12"/>
      <c r="C6" s="1"/>
      <c r="D6" s="1"/>
      <c r="E6" s="3"/>
      <c r="W6" s="118" t="s">
        <v>97</v>
      </c>
      <c r="X6" s="118"/>
      <c r="Y6" s="118"/>
    </row>
    <row r="7" spans="1:25" ht="15" customHeight="1">
      <c r="A7" s="114" t="s">
        <v>8</v>
      </c>
      <c r="B7" s="104" t="s">
        <v>2</v>
      </c>
      <c r="C7" s="114" t="s">
        <v>3</v>
      </c>
      <c r="D7" s="104" t="s">
        <v>4</v>
      </c>
      <c r="E7" s="104" t="s">
        <v>5</v>
      </c>
      <c r="F7" s="104" t="s">
        <v>6</v>
      </c>
      <c r="G7" s="106" t="s">
        <v>43</v>
      </c>
      <c r="H7" s="106"/>
      <c r="I7" s="106"/>
      <c r="J7" s="106" t="s">
        <v>9</v>
      </c>
      <c r="K7" s="106"/>
      <c r="L7" s="106"/>
      <c r="M7" s="106" t="s">
        <v>10</v>
      </c>
      <c r="N7" s="106"/>
      <c r="O7" s="106"/>
      <c r="P7" s="106" t="s">
        <v>11</v>
      </c>
      <c r="Q7" s="106"/>
      <c r="R7" s="106"/>
      <c r="S7" s="106" t="s">
        <v>42</v>
      </c>
      <c r="T7" s="106"/>
      <c r="U7" s="106"/>
      <c r="V7" s="119" t="s">
        <v>17</v>
      </c>
      <c r="W7" s="114" t="s">
        <v>12</v>
      </c>
      <c r="X7" s="100" t="s">
        <v>13</v>
      </c>
      <c r="Y7" s="102" t="s">
        <v>14</v>
      </c>
    </row>
    <row r="8" spans="1:25" ht="25.5" customHeight="1">
      <c r="A8" s="115"/>
      <c r="B8" s="105"/>
      <c r="C8" s="115"/>
      <c r="D8" s="105"/>
      <c r="E8" s="105"/>
      <c r="F8" s="105"/>
      <c r="G8" s="4" t="s">
        <v>15</v>
      </c>
      <c r="H8" s="5" t="s">
        <v>16</v>
      </c>
      <c r="I8" s="6" t="s">
        <v>8</v>
      </c>
      <c r="J8" s="4" t="s">
        <v>15</v>
      </c>
      <c r="K8" s="5" t="s">
        <v>16</v>
      </c>
      <c r="L8" s="6" t="s">
        <v>8</v>
      </c>
      <c r="M8" s="4" t="s">
        <v>15</v>
      </c>
      <c r="N8" s="5" t="s">
        <v>16</v>
      </c>
      <c r="O8" s="6" t="s">
        <v>8</v>
      </c>
      <c r="P8" s="4" t="s">
        <v>15</v>
      </c>
      <c r="Q8" s="5" t="s">
        <v>16</v>
      </c>
      <c r="R8" s="6" t="s">
        <v>8</v>
      </c>
      <c r="S8" s="4" t="s">
        <v>15</v>
      </c>
      <c r="T8" s="5" t="s">
        <v>16</v>
      </c>
      <c r="U8" s="6" t="s">
        <v>8</v>
      </c>
      <c r="V8" s="120"/>
      <c r="W8" s="115"/>
      <c r="X8" s="101"/>
      <c r="Y8" s="103"/>
    </row>
    <row r="9" spans="1:25" ht="22.5" customHeight="1">
      <c r="A9" s="13">
        <f t="shared" ref="A9:A29" si="0">RANK(W9,W$9:W$30,0)</f>
        <v>1</v>
      </c>
      <c r="B9" s="25" t="s">
        <v>83</v>
      </c>
      <c r="C9" s="29">
        <v>1</v>
      </c>
      <c r="D9" s="25" t="s">
        <v>90</v>
      </c>
      <c r="E9" s="29" t="s">
        <v>144</v>
      </c>
      <c r="F9" s="34" t="s">
        <v>40</v>
      </c>
      <c r="G9" s="34">
        <v>247.5</v>
      </c>
      <c r="H9" s="18">
        <f t="shared" ref="H9:H29" si="1">G9/3.8</f>
        <v>65.131578947368425</v>
      </c>
      <c r="I9" s="17">
        <f t="shared" ref="I9:I29" si="2">RANK(G9,G$9:G$30,0)</f>
        <v>2</v>
      </c>
      <c r="J9" s="34">
        <v>246</v>
      </c>
      <c r="K9" s="18">
        <f t="shared" ref="K9:K29" si="3">J9/3.8</f>
        <v>64.736842105263165</v>
      </c>
      <c r="L9" s="17">
        <f t="shared" ref="L9:L29" si="4">RANK(J9,J$9:J$30,0)</f>
        <v>1</v>
      </c>
      <c r="M9" s="37">
        <v>248</v>
      </c>
      <c r="N9" s="18">
        <f t="shared" ref="N9:N29" si="5">M9/3.8</f>
        <v>65.26315789473685</v>
      </c>
      <c r="O9" s="17">
        <f t="shared" ref="O9:O29" si="6">RANK(M9,M$9:M$30,0)</f>
        <v>2</v>
      </c>
      <c r="P9" s="37">
        <v>254.5</v>
      </c>
      <c r="Q9" s="18">
        <f t="shared" ref="Q9:Q29" si="7">P9/3.8</f>
        <v>66.973684210526315</v>
      </c>
      <c r="R9" s="17">
        <f t="shared" ref="R9:R29" si="8">RANK(P9,P$9:P$30,0)</f>
        <v>1</v>
      </c>
      <c r="S9" s="37">
        <v>239</v>
      </c>
      <c r="T9" s="18">
        <f t="shared" ref="T9:T29" si="9">S9/3.8</f>
        <v>62.894736842105267</v>
      </c>
      <c r="U9" s="17">
        <f t="shared" ref="U9:U29" si="10">RANK(S9,S$9:S$30,0)</f>
        <v>4</v>
      </c>
      <c r="V9" s="2"/>
      <c r="W9" s="36">
        <f t="shared" ref="W9:W29" si="11">G9+J9+M9+P9+S9</f>
        <v>1235</v>
      </c>
      <c r="X9" s="8">
        <f t="shared" ref="X9:X29" si="12">W9/19</f>
        <v>65</v>
      </c>
      <c r="Y9" s="7">
        <v>1</v>
      </c>
    </row>
    <row r="10" spans="1:25" ht="22.5" customHeight="1">
      <c r="A10" s="13">
        <f t="shared" si="0"/>
        <v>2</v>
      </c>
      <c r="B10" s="25" t="s">
        <v>86</v>
      </c>
      <c r="C10" s="29">
        <v>1</v>
      </c>
      <c r="D10" s="25" t="s">
        <v>93</v>
      </c>
      <c r="E10" s="29" t="s">
        <v>144</v>
      </c>
      <c r="F10" s="34" t="s">
        <v>40</v>
      </c>
      <c r="G10" s="34">
        <v>246.5</v>
      </c>
      <c r="H10" s="18">
        <f t="shared" si="1"/>
        <v>64.868421052631575</v>
      </c>
      <c r="I10" s="17">
        <f t="shared" si="2"/>
        <v>3</v>
      </c>
      <c r="J10" s="34">
        <v>244</v>
      </c>
      <c r="K10" s="18">
        <f t="shared" si="3"/>
        <v>64.21052631578948</v>
      </c>
      <c r="L10" s="17">
        <f t="shared" si="4"/>
        <v>3</v>
      </c>
      <c r="M10" s="37">
        <v>249.5</v>
      </c>
      <c r="N10" s="18">
        <f t="shared" si="5"/>
        <v>65.65789473684211</v>
      </c>
      <c r="O10" s="17">
        <f t="shared" si="6"/>
        <v>1</v>
      </c>
      <c r="P10" s="37">
        <v>243</v>
      </c>
      <c r="Q10" s="18">
        <f t="shared" si="7"/>
        <v>63.947368421052637</v>
      </c>
      <c r="R10" s="17">
        <f t="shared" si="8"/>
        <v>3</v>
      </c>
      <c r="S10" s="37">
        <v>247</v>
      </c>
      <c r="T10" s="18">
        <f t="shared" si="9"/>
        <v>65</v>
      </c>
      <c r="U10" s="17">
        <f t="shared" si="10"/>
        <v>1</v>
      </c>
      <c r="V10" s="2"/>
      <c r="W10" s="36">
        <f t="shared" si="11"/>
        <v>1230</v>
      </c>
      <c r="X10" s="8">
        <f t="shared" si="12"/>
        <v>64.736842105263165</v>
      </c>
      <c r="Y10" s="7">
        <v>2</v>
      </c>
    </row>
    <row r="11" spans="1:25" ht="22.5" customHeight="1">
      <c r="A11" s="13">
        <f t="shared" si="0"/>
        <v>3</v>
      </c>
      <c r="B11" s="45" t="s">
        <v>82</v>
      </c>
      <c r="C11" s="29">
        <v>1</v>
      </c>
      <c r="D11" s="25" t="s">
        <v>89</v>
      </c>
      <c r="E11" s="29" t="s">
        <v>144</v>
      </c>
      <c r="F11" s="34" t="s">
        <v>40</v>
      </c>
      <c r="G11" s="34">
        <v>249.5</v>
      </c>
      <c r="H11" s="18">
        <f t="shared" si="1"/>
        <v>65.65789473684211</v>
      </c>
      <c r="I11" s="17">
        <f t="shared" si="2"/>
        <v>1</v>
      </c>
      <c r="J11" s="34">
        <v>235</v>
      </c>
      <c r="K11" s="18">
        <f t="shared" si="3"/>
        <v>61.842105263157897</v>
      </c>
      <c r="L11" s="17">
        <f t="shared" si="4"/>
        <v>7</v>
      </c>
      <c r="M11" s="37">
        <v>241</v>
      </c>
      <c r="N11" s="18">
        <f t="shared" si="5"/>
        <v>63.421052631578952</v>
      </c>
      <c r="O11" s="17">
        <f t="shared" si="6"/>
        <v>3</v>
      </c>
      <c r="P11" s="37">
        <v>249.5</v>
      </c>
      <c r="Q11" s="18">
        <f t="shared" si="7"/>
        <v>65.65789473684211</v>
      </c>
      <c r="R11" s="17">
        <f t="shared" si="8"/>
        <v>2</v>
      </c>
      <c r="S11" s="37">
        <v>246</v>
      </c>
      <c r="T11" s="18">
        <f t="shared" si="9"/>
        <v>64.736842105263165</v>
      </c>
      <c r="U11" s="17">
        <f t="shared" si="10"/>
        <v>3</v>
      </c>
      <c r="V11" s="2"/>
      <c r="W11" s="36">
        <f t="shared" si="11"/>
        <v>1221</v>
      </c>
      <c r="X11" s="8">
        <f t="shared" si="12"/>
        <v>64.263157894736835</v>
      </c>
      <c r="Y11" s="7">
        <v>1</v>
      </c>
    </row>
    <row r="12" spans="1:25" ht="22.5" customHeight="1">
      <c r="A12" s="13">
        <f t="shared" si="0"/>
        <v>4</v>
      </c>
      <c r="B12" s="25" t="s">
        <v>87</v>
      </c>
      <c r="C12" s="29">
        <v>1</v>
      </c>
      <c r="D12" s="25" t="s">
        <v>95</v>
      </c>
      <c r="E12" s="34" t="s">
        <v>27</v>
      </c>
      <c r="F12" s="34" t="s">
        <v>40</v>
      </c>
      <c r="G12" s="34">
        <v>245.5</v>
      </c>
      <c r="H12" s="18">
        <f t="shared" si="1"/>
        <v>64.60526315789474</v>
      </c>
      <c r="I12" s="17">
        <f t="shared" si="2"/>
        <v>4</v>
      </c>
      <c r="J12" s="34">
        <v>239.5</v>
      </c>
      <c r="K12" s="18">
        <f t="shared" si="3"/>
        <v>63.026315789473685</v>
      </c>
      <c r="L12" s="17">
        <f t="shared" si="4"/>
        <v>5</v>
      </c>
      <c r="M12" s="37">
        <v>235</v>
      </c>
      <c r="N12" s="18">
        <f t="shared" si="5"/>
        <v>61.842105263157897</v>
      </c>
      <c r="O12" s="17">
        <f t="shared" si="6"/>
        <v>7</v>
      </c>
      <c r="P12" s="37">
        <v>240</v>
      </c>
      <c r="Q12" s="18">
        <f t="shared" si="7"/>
        <v>63.15789473684211</v>
      </c>
      <c r="R12" s="17">
        <f t="shared" si="8"/>
        <v>4</v>
      </c>
      <c r="S12" s="37">
        <v>247</v>
      </c>
      <c r="T12" s="18">
        <f t="shared" si="9"/>
        <v>65</v>
      </c>
      <c r="U12" s="17">
        <f t="shared" si="10"/>
        <v>1</v>
      </c>
      <c r="V12" s="2"/>
      <c r="W12" s="36">
        <f t="shared" si="11"/>
        <v>1207</v>
      </c>
      <c r="X12" s="8">
        <f t="shared" si="12"/>
        <v>63.526315789473685</v>
      </c>
      <c r="Y12" s="7">
        <v>2</v>
      </c>
    </row>
    <row r="13" spans="1:25" ht="22.5" customHeight="1">
      <c r="A13" s="13">
        <f t="shared" si="0"/>
        <v>5</v>
      </c>
      <c r="B13" s="27" t="s">
        <v>53</v>
      </c>
      <c r="C13" s="50">
        <v>1</v>
      </c>
      <c r="D13" s="48" t="s">
        <v>64</v>
      </c>
      <c r="E13" s="35" t="s">
        <v>72</v>
      </c>
      <c r="F13" s="34" t="s">
        <v>77</v>
      </c>
      <c r="G13" s="34">
        <v>245</v>
      </c>
      <c r="H13" s="18">
        <f t="shared" si="1"/>
        <v>64.473684210526315</v>
      </c>
      <c r="I13" s="17">
        <f t="shared" si="2"/>
        <v>5</v>
      </c>
      <c r="J13" s="34">
        <v>245</v>
      </c>
      <c r="K13" s="18">
        <f t="shared" si="3"/>
        <v>64.473684210526315</v>
      </c>
      <c r="L13" s="17">
        <f t="shared" si="4"/>
        <v>2</v>
      </c>
      <c r="M13" s="37">
        <v>238</v>
      </c>
      <c r="N13" s="18">
        <f t="shared" si="5"/>
        <v>62.631578947368425</v>
      </c>
      <c r="O13" s="17">
        <f t="shared" si="6"/>
        <v>5</v>
      </c>
      <c r="P13" s="37">
        <v>235.5</v>
      </c>
      <c r="Q13" s="18">
        <f t="shared" si="7"/>
        <v>61.973684210526322</v>
      </c>
      <c r="R13" s="17">
        <f t="shared" si="8"/>
        <v>7</v>
      </c>
      <c r="S13" s="37">
        <v>233</v>
      </c>
      <c r="T13" s="18">
        <f t="shared" si="9"/>
        <v>61.315789473684212</v>
      </c>
      <c r="U13" s="17">
        <f t="shared" si="10"/>
        <v>8</v>
      </c>
      <c r="V13" s="2"/>
      <c r="W13" s="36">
        <f t="shared" si="11"/>
        <v>1196.5</v>
      </c>
      <c r="X13" s="8">
        <f t="shared" si="12"/>
        <v>62.973684210526315</v>
      </c>
      <c r="Y13" s="7">
        <v>2</v>
      </c>
    </row>
    <row r="14" spans="1:25" ht="22.5" customHeight="1">
      <c r="A14" s="13">
        <f t="shared" si="0"/>
        <v>6</v>
      </c>
      <c r="B14" s="26" t="s">
        <v>49</v>
      </c>
      <c r="C14" s="31">
        <v>1</v>
      </c>
      <c r="D14" s="26" t="s">
        <v>59</v>
      </c>
      <c r="E14" s="34" t="s">
        <v>71</v>
      </c>
      <c r="F14" s="34" t="s">
        <v>40</v>
      </c>
      <c r="G14" s="34">
        <v>243</v>
      </c>
      <c r="H14" s="18">
        <f t="shared" si="1"/>
        <v>63.947368421052637</v>
      </c>
      <c r="I14" s="17">
        <f t="shared" si="2"/>
        <v>6</v>
      </c>
      <c r="J14" s="34">
        <v>234</v>
      </c>
      <c r="K14" s="18">
        <f t="shared" si="3"/>
        <v>61.578947368421055</v>
      </c>
      <c r="L14" s="17">
        <f t="shared" si="4"/>
        <v>8</v>
      </c>
      <c r="M14" s="37">
        <v>240.5</v>
      </c>
      <c r="N14" s="18">
        <f t="shared" si="5"/>
        <v>63.289473684210527</v>
      </c>
      <c r="O14" s="17">
        <f t="shared" si="6"/>
        <v>4</v>
      </c>
      <c r="P14" s="37">
        <v>234.5</v>
      </c>
      <c r="Q14" s="18">
        <f t="shared" si="7"/>
        <v>61.71052631578948</v>
      </c>
      <c r="R14" s="17">
        <f t="shared" si="8"/>
        <v>8</v>
      </c>
      <c r="S14" s="37">
        <v>230.5</v>
      </c>
      <c r="T14" s="18">
        <f t="shared" si="9"/>
        <v>60.65789473684211</v>
      </c>
      <c r="U14" s="17">
        <f t="shared" si="10"/>
        <v>11</v>
      </c>
      <c r="V14" s="2"/>
      <c r="W14" s="36">
        <f t="shared" si="11"/>
        <v>1182.5</v>
      </c>
      <c r="X14" s="8">
        <f t="shared" si="12"/>
        <v>62.236842105263158</v>
      </c>
      <c r="Y14" s="7">
        <v>2</v>
      </c>
    </row>
    <row r="15" spans="1:25" ht="22.5" customHeight="1">
      <c r="A15" s="13">
        <f t="shared" si="0"/>
        <v>7</v>
      </c>
      <c r="B15" s="26" t="s">
        <v>51</v>
      </c>
      <c r="C15" s="31">
        <v>1</v>
      </c>
      <c r="D15" s="26" t="s">
        <v>61</v>
      </c>
      <c r="E15" s="34" t="s">
        <v>36</v>
      </c>
      <c r="F15" s="34" t="s">
        <v>39</v>
      </c>
      <c r="G15" s="34">
        <v>237</v>
      </c>
      <c r="H15" s="18">
        <f t="shared" si="1"/>
        <v>62.368421052631582</v>
      </c>
      <c r="I15" s="17">
        <f t="shared" si="2"/>
        <v>10</v>
      </c>
      <c r="J15" s="34">
        <v>242.5</v>
      </c>
      <c r="K15" s="18">
        <f t="shared" si="3"/>
        <v>63.815789473684212</v>
      </c>
      <c r="L15" s="17">
        <f t="shared" si="4"/>
        <v>4</v>
      </c>
      <c r="M15" s="37">
        <v>228.5</v>
      </c>
      <c r="N15" s="18">
        <f t="shared" si="5"/>
        <v>60.131578947368425</v>
      </c>
      <c r="O15" s="17">
        <f t="shared" si="6"/>
        <v>10</v>
      </c>
      <c r="P15" s="37">
        <v>231</v>
      </c>
      <c r="Q15" s="18">
        <f t="shared" si="7"/>
        <v>60.789473684210527</v>
      </c>
      <c r="R15" s="17">
        <f t="shared" si="8"/>
        <v>13</v>
      </c>
      <c r="S15" s="37">
        <v>230</v>
      </c>
      <c r="T15" s="18">
        <f t="shared" si="9"/>
        <v>60.526315789473685</v>
      </c>
      <c r="U15" s="17">
        <f t="shared" si="10"/>
        <v>12</v>
      </c>
      <c r="V15" s="2"/>
      <c r="W15" s="36">
        <f t="shared" si="11"/>
        <v>1169</v>
      </c>
      <c r="X15" s="8">
        <f t="shared" si="12"/>
        <v>61.526315789473685</v>
      </c>
      <c r="Y15" s="7">
        <v>3</v>
      </c>
    </row>
    <row r="16" spans="1:25" ht="22.5" customHeight="1">
      <c r="A16" s="13">
        <f t="shared" si="0"/>
        <v>8</v>
      </c>
      <c r="B16" s="25" t="s">
        <v>80</v>
      </c>
      <c r="C16" s="29" t="s">
        <v>28</v>
      </c>
      <c r="D16" s="53" t="s">
        <v>88</v>
      </c>
      <c r="E16" s="29" t="s">
        <v>144</v>
      </c>
      <c r="F16" s="34" t="s">
        <v>40</v>
      </c>
      <c r="G16" s="34">
        <v>237.5</v>
      </c>
      <c r="H16" s="18">
        <f t="shared" si="1"/>
        <v>62.5</v>
      </c>
      <c r="I16" s="17">
        <f t="shared" si="2"/>
        <v>9</v>
      </c>
      <c r="J16" s="34">
        <v>231</v>
      </c>
      <c r="K16" s="18">
        <f t="shared" si="3"/>
        <v>60.789473684210527</v>
      </c>
      <c r="L16" s="17">
        <f t="shared" si="4"/>
        <v>11</v>
      </c>
      <c r="M16" s="37">
        <v>225</v>
      </c>
      <c r="N16" s="18">
        <f t="shared" si="5"/>
        <v>59.21052631578948</v>
      </c>
      <c r="O16" s="17">
        <f t="shared" si="6"/>
        <v>16</v>
      </c>
      <c r="P16" s="37">
        <v>238</v>
      </c>
      <c r="Q16" s="18">
        <f t="shared" si="7"/>
        <v>62.631578947368425</v>
      </c>
      <c r="R16" s="17">
        <f t="shared" si="8"/>
        <v>5</v>
      </c>
      <c r="S16" s="37">
        <v>237</v>
      </c>
      <c r="T16" s="18">
        <f t="shared" si="9"/>
        <v>62.368421052631582</v>
      </c>
      <c r="U16" s="17">
        <f t="shared" si="10"/>
        <v>5</v>
      </c>
      <c r="V16" s="2"/>
      <c r="W16" s="36">
        <f t="shared" si="11"/>
        <v>1168.5</v>
      </c>
      <c r="X16" s="8">
        <f t="shared" si="12"/>
        <v>61.5</v>
      </c>
      <c r="Y16" s="7">
        <v>3</v>
      </c>
    </row>
    <row r="17" spans="1:25" ht="24.75" customHeight="1">
      <c r="A17" s="13">
        <f t="shared" si="0"/>
        <v>9</v>
      </c>
      <c r="B17" s="27" t="s">
        <v>57</v>
      </c>
      <c r="C17" s="50">
        <v>2</v>
      </c>
      <c r="D17" s="48" t="s">
        <v>68</v>
      </c>
      <c r="E17" s="34" t="s">
        <v>76</v>
      </c>
      <c r="F17" s="35" t="s">
        <v>39</v>
      </c>
      <c r="G17" s="35">
        <v>238</v>
      </c>
      <c r="H17" s="18">
        <f t="shared" si="1"/>
        <v>62.631578947368425</v>
      </c>
      <c r="I17" s="17">
        <f t="shared" si="2"/>
        <v>8</v>
      </c>
      <c r="J17" s="34">
        <v>232</v>
      </c>
      <c r="K17" s="18">
        <f t="shared" si="3"/>
        <v>61.05263157894737</v>
      </c>
      <c r="L17" s="17">
        <f t="shared" si="4"/>
        <v>10</v>
      </c>
      <c r="M17" s="37">
        <v>228</v>
      </c>
      <c r="N17" s="18">
        <f t="shared" si="5"/>
        <v>60</v>
      </c>
      <c r="O17" s="17">
        <f t="shared" si="6"/>
        <v>11</v>
      </c>
      <c r="P17" s="37">
        <v>233.5</v>
      </c>
      <c r="Q17" s="18">
        <f t="shared" si="7"/>
        <v>61.447368421052637</v>
      </c>
      <c r="R17" s="17">
        <f t="shared" si="8"/>
        <v>11</v>
      </c>
      <c r="S17" s="37">
        <v>236</v>
      </c>
      <c r="T17" s="18">
        <f t="shared" si="9"/>
        <v>62.10526315789474</v>
      </c>
      <c r="U17" s="17">
        <f t="shared" si="10"/>
        <v>6</v>
      </c>
      <c r="V17" s="2"/>
      <c r="W17" s="36">
        <f t="shared" si="11"/>
        <v>1167.5</v>
      </c>
      <c r="X17" s="8">
        <f t="shared" si="12"/>
        <v>61.44736842105263</v>
      </c>
      <c r="Y17" s="7">
        <v>3</v>
      </c>
    </row>
    <row r="18" spans="1:25" ht="22.5" customHeight="1">
      <c r="A18" s="13">
        <f t="shared" si="0"/>
        <v>10</v>
      </c>
      <c r="B18" s="25" t="s">
        <v>32</v>
      </c>
      <c r="C18" s="29">
        <v>1</v>
      </c>
      <c r="D18" s="25" t="s">
        <v>34</v>
      </c>
      <c r="E18" s="34" t="s">
        <v>37</v>
      </c>
      <c r="F18" s="34" t="s">
        <v>40</v>
      </c>
      <c r="G18" s="34">
        <v>235.5</v>
      </c>
      <c r="H18" s="18">
        <f t="shared" si="1"/>
        <v>61.973684210526322</v>
      </c>
      <c r="I18" s="17">
        <f t="shared" si="2"/>
        <v>12</v>
      </c>
      <c r="J18" s="34">
        <v>233</v>
      </c>
      <c r="K18" s="18">
        <f t="shared" si="3"/>
        <v>61.315789473684212</v>
      </c>
      <c r="L18" s="17">
        <f t="shared" si="4"/>
        <v>9</v>
      </c>
      <c r="M18" s="37">
        <v>227.5</v>
      </c>
      <c r="N18" s="18">
        <f t="shared" si="5"/>
        <v>59.868421052631582</v>
      </c>
      <c r="O18" s="17">
        <f t="shared" si="6"/>
        <v>12</v>
      </c>
      <c r="P18" s="37">
        <v>234</v>
      </c>
      <c r="Q18" s="18">
        <f t="shared" si="7"/>
        <v>61.578947368421055</v>
      </c>
      <c r="R18" s="17">
        <f t="shared" si="8"/>
        <v>9</v>
      </c>
      <c r="S18" s="37">
        <v>226</v>
      </c>
      <c r="T18" s="18">
        <f t="shared" si="9"/>
        <v>59.473684210526315</v>
      </c>
      <c r="U18" s="17">
        <f t="shared" si="10"/>
        <v>16</v>
      </c>
      <c r="V18" s="2"/>
      <c r="W18" s="36">
        <f t="shared" si="11"/>
        <v>1156</v>
      </c>
      <c r="X18" s="8">
        <f t="shared" si="12"/>
        <v>60.842105263157897</v>
      </c>
      <c r="Y18" s="7">
        <v>3</v>
      </c>
    </row>
    <row r="19" spans="1:25" ht="22.5" customHeight="1">
      <c r="A19" s="13">
        <f t="shared" si="0"/>
        <v>10</v>
      </c>
      <c r="B19" s="25" t="s">
        <v>85</v>
      </c>
      <c r="C19" s="29">
        <v>1</v>
      </c>
      <c r="D19" s="25" t="s">
        <v>92</v>
      </c>
      <c r="E19" s="29" t="s">
        <v>144</v>
      </c>
      <c r="F19" s="34" t="s">
        <v>40</v>
      </c>
      <c r="G19" s="34">
        <v>235</v>
      </c>
      <c r="H19" s="18">
        <f t="shared" si="1"/>
        <v>61.842105263157897</v>
      </c>
      <c r="I19" s="17">
        <f t="shared" si="2"/>
        <v>13</v>
      </c>
      <c r="J19" s="34">
        <v>226.5</v>
      </c>
      <c r="K19" s="18">
        <f t="shared" si="3"/>
        <v>59.60526315789474</v>
      </c>
      <c r="L19" s="17">
        <f t="shared" si="4"/>
        <v>14</v>
      </c>
      <c r="M19" s="37">
        <v>226.5</v>
      </c>
      <c r="N19" s="18">
        <f t="shared" si="5"/>
        <v>59.60526315789474</v>
      </c>
      <c r="O19" s="17">
        <f t="shared" si="6"/>
        <v>13</v>
      </c>
      <c r="P19" s="37">
        <v>234</v>
      </c>
      <c r="Q19" s="18">
        <f t="shared" si="7"/>
        <v>61.578947368421055</v>
      </c>
      <c r="R19" s="17">
        <f t="shared" si="8"/>
        <v>9</v>
      </c>
      <c r="S19" s="37">
        <v>234</v>
      </c>
      <c r="T19" s="18">
        <f t="shared" si="9"/>
        <v>61.578947368421055</v>
      </c>
      <c r="U19" s="17">
        <f t="shared" si="10"/>
        <v>7</v>
      </c>
      <c r="V19" s="2"/>
      <c r="W19" s="36">
        <f t="shared" si="11"/>
        <v>1156</v>
      </c>
      <c r="X19" s="8">
        <f t="shared" si="12"/>
        <v>60.842105263157897</v>
      </c>
      <c r="Y19" s="7">
        <v>3</v>
      </c>
    </row>
    <row r="20" spans="1:25" ht="22.5" customHeight="1">
      <c r="A20" s="13">
        <f t="shared" si="0"/>
        <v>12</v>
      </c>
      <c r="B20" s="25" t="s">
        <v>70</v>
      </c>
      <c r="C20" s="33">
        <v>2</v>
      </c>
      <c r="D20" s="32" t="s">
        <v>58</v>
      </c>
      <c r="E20" s="34" t="s">
        <v>37</v>
      </c>
      <c r="F20" s="34" t="s">
        <v>40</v>
      </c>
      <c r="G20" s="34">
        <v>237</v>
      </c>
      <c r="H20" s="18">
        <f t="shared" si="1"/>
        <v>62.368421052631582</v>
      </c>
      <c r="I20" s="17">
        <f t="shared" si="2"/>
        <v>10</v>
      </c>
      <c r="J20" s="34">
        <v>226.5</v>
      </c>
      <c r="K20" s="18">
        <f t="shared" si="3"/>
        <v>59.60526315789474</v>
      </c>
      <c r="L20" s="17">
        <f t="shared" si="4"/>
        <v>14</v>
      </c>
      <c r="M20" s="37">
        <v>235.5</v>
      </c>
      <c r="N20" s="18">
        <f t="shared" si="5"/>
        <v>61.973684210526322</v>
      </c>
      <c r="O20" s="17">
        <f t="shared" si="6"/>
        <v>6</v>
      </c>
      <c r="P20" s="37">
        <v>232</v>
      </c>
      <c r="Q20" s="18">
        <f t="shared" si="7"/>
        <v>61.05263157894737</v>
      </c>
      <c r="R20" s="17">
        <f t="shared" si="8"/>
        <v>12</v>
      </c>
      <c r="S20" s="37">
        <v>223.5</v>
      </c>
      <c r="T20" s="18">
        <f t="shared" si="9"/>
        <v>58.815789473684212</v>
      </c>
      <c r="U20" s="17">
        <f t="shared" si="10"/>
        <v>20</v>
      </c>
      <c r="V20" s="2"/>
      <c r="W20" s="36">
        <f t="shared" si="11"/>
        <v>1154.5</v>
      </c>
      <c r="X20" s="8">
        <f t="shared" si="12"/>
        <v>60.763157894736842</v>
      </c>
      <c r="Y20" s="7">
        <v>3</v>
      </c>
    </row>
    <row r="21" spans="1:25" ht="22.5" customHeight="1">
      <c r="A21" s="13">
        <f t="shared" si="0"/>
        <v>13</v>
      </c>
      <c r="B21" s="27" t="s">
        <v>33</v>
      </c>
      <c r="C21" s="50">
        <v>1</v>
      </c>
      <c r="D21" s="48" t="s">
        <v>94</v>
      </c>
      <c r="E21" s="35" t="s">
        <v>144</v>
      </c>
      <c r="F21" s="34" t="s">
        <v>40</v>
      </c>
      <c r="G21" s="34">
        <v>233.5</v>
      </c>
      <c r="H21" s="18">
        <f t="shared" si="1"/>
        <v>61.447368421052637</v>
      </c>
      <c r="I21" s="17">
        <f t="shared" si="2"/>
        <v>14</v>
      </c>
      <c r="J21" s="34">
        <v>228.5</v>
      </c>
      <c r="K21" s="18">
        <f t="shared" si="3"/>
        <v>60.131578947368425</v>
      </c>
      <c r="L21" s="17">
        <f t="shared" si="4"/>
        <v>12</v>
      </c>
      <c r="M21" s="37">
        <v>229</v>
      </c>
      <c r="N21" s="18">
        <f t="shared" si="5"/>
        <v>60.263157894736842</v>
      </c>
      <c r="O21" s="17">
        <f t="shared" si="6"/>
        <v>8</v>
      </c>
      <c r="P21" s="37">
        <v>231</v>
      </c>
      <c r="Q21" s="18">
        <f t="shared" si="7"/>
        <v>60.789473684210527</v>
      </c>
      <c r="R21" s="17">
        <f t="shared" si="8"/>
        <v>13</v>
      </c>
      <c r="S21" s="37">
        <v>229</v>
      </c>
      <c r="T21" s="18">
        <f t="shared" si="9"/>
        <v>60.263157894736842</v>
      </c>
      <c r="U21" s="17">
        <f t="shared" si="10"/>
        <v>14</v>
      </c>
      <c r="V21" s="2"/>
      <c r="W21" s="36">
        <f t="shared" si="11"/>
        <v>1151</v>
      </c>
      <c r="X21" s="8">
        <f t="shared" si="12"/>
        <v>60.578947368421055</v>
      </c>
      <c r="Y21" s="7">
        <v>3</v>
      </c>
    </row>
    <row r="22" spans="1:25" ht="22.5" customHeight="1">
      <c r="A22" s="13">
        <f t="shared" si="0"/>
        <v>14</v>
      </c>
      <c r="B22" s="27" t="s">
        <v>54</v>
      </c>
      <c r="C22" s="50">
        <v>1</v>
      </c>
      <c r="D22" s="48" t="s">
        <v>65</v>
      </c>
      <c r="E22" s="34" t="s">
        <v>73</v>
      </c>
      <c r="F22" s="34" t="s">
        <v>77</v>
      </c>
      <c r="G22" s="34">
        <v>239</v>
      </c>
      <c r="H22" s="18">
        <f t="shared" si="1"/>
        <v>62.894736842105267</v>
      </c>
      <c r="I22" s="17">
        <f t="shared" si="2"/>
        <v>7</v>
      </c>
      <c r="J22" s="34">
        <v>227</v>
      </c>
      <c r="K22" s="18">
        <f t="shared" si="3"/>
        <v>59.736842105263158</v>
      </c>
      <c r="L22" s="17">
        <f t="shared" si="4"/>
        <v>13</v>
      </c>
      <c r="M22" s="37">
        <v>226</v>
      </c>
      <c r="N22" s="18">
        <f t="shared" si="5"/>
        <v>59.473684210526315</v>
      </c>
      <c r="O22" s="17">
        <f t="shared" si="6"/>
        <v>14</v>
      </c>
      <c r="P22" s="37">
        <v>227</v>
      </c>
      <c r="Q22" s="18">
        <f t="shared" si="7"/>
        <v>59.736842105263158</v>
      </c>
      <c r="R22" s="17">
        <f t="shared" si="8"/>
        <v>16</v>
      </c>
      <c r="S22" s="37">
        <v>229.5</v>
      </c>
      <c r="T22" s="18">
        <f t="shared" si="9"/>
        <v>60.394736842105267</v>
      </c>
      <c r="U22" s="17">
        <f t="shared" si="10"/>
        <v>13</v>
      </c>
      <c r="V22" s="2"/>
      <c r="W22" s="36">
        <f t="shared" si="11"/>
        <v>1148.5</v>
      </c>
      <c r="X22" s="8">
        <f t="shared" si="12"/>
        <v>60.44736842105263</v>
      </c>
      <c r="Y22" s="7">
        <v>3</v>
      </c>
    </row>
    <row r="23" spans="1:25" ht="22.5" customHeight="1">
      <c r="A23" s="13">
        <f t="shared" si="0"/>
        <v>15</v>
      </c>
      <c r="B23" s="27" t="s">
        <v>56</v>
      </c>
      <c r="C23" s="50">
        <v>1</v>
      </c>
      <c r="D23" s="54" t="s">
        <v>69</v>
      </c>
      <c r="E23" s="34" t="s">
        <v>76</v>
      </c>
      <c r="F23" s="86" t="s">
        <v>39</v>
      </c>
      <c r="G23" s="35">
        <v>230.5</v>
      </c>
      <c r="H23" s="18">
        <f t="shared" si="1"/>
        <v>60.65789473684211</v>
      </c>
      <c r="I23" s="17">
        <f t="shared" si="2"/>
        <v>16</v>
      </c>
      <c r="J23" s="34">
        <v>222.5</v>
      </c>
      <c r="K23" s="18">
        <f t="shared" si="3"/>
        <v>58.55263157894737</v>
      </c>
      <c r="L23" s="17">
        <f t="shared" si="4"/>
        <v>16</v>
      </c>
      <c r="M23" s="37">
        <v>225.5</v>
      </c>
      <c r="N23" s="18">
        <f t="shared" si="5"/>
        <v>59.342105263157897</v>
      </c>
      <c r="O23" s="17">
        <f t="shared" si="6"/>
        <v>15</v>
      </c>
      <c r="P23" s="37">
        <v>237</v>
      </c>
      <c r="Q23" s="18">
        <f t="shared" si="7"/>
        <v>62.368421052631582</v>
      </c>
      <c r="R23" s="17">
        <f t="shared" si="8"/>
        <v>6</v>
      </c>
      <c r="S23" s="37">
        <v>231.5</v>
      </c>
      <c r="T23" s="18">
        <f t="shared" si="9"/>
        <v>60.921052631578952</v>
      </c>
      <c r="U23" s="17">
        <f t="shared" si="10"/>
        <v>10</v>
      </c>
      <c r="V23" s="2"/>
      <c r="W23" s="36">
        <f t="shared" si="11"/>
        <v>1147</v>
      </c>
      <c r="X23" s="8">
        <f t="shared" si="12"/>
        <v>60.368421052631582</v>
      </c>
      <c r="Y23" s="7">
        <v>3</v>
      </c>
    </row>
    <row r="24" spans="1:25" ht="26.25" customHeight="1">
      <c r="A24" s="13">
        <f t="shared" si="0"/>
        <v>16</v>
      </c>
      <c r="B24" s="56" t="s">
        <v>56</v>
      </c>
      <c r="C24" s="84">
        <v>1</v>
      </c>
      <c r="D24" s="48" t="s">
        <v>67</v>
      </c>
      <c r="E24" s="85" t="s">
        <v>75</v>
      </c>
      <c r="F24" s="87" t="s">
        <v>39</v>
      </c>
      <c r="G24" s="87">
        <v>231</v>
      </c>
      <c r="H24" s="18">
        <f t="shared" si="1"/>
        <v>60.789473684210527</v>
      </c>
      <c r="I24" s="17">
        <f t="shared" si="2"/>
        <v>15</v>
      </c>
      <c r="J24" s="34">
        <v>219.5</v>
      </c>
      <c r="K24" s="18">
        <f t="shared" si="3"/>
        <v>57.763157894736842</v>
      </c>
      <c r="L24" s="17">
        <f t="shared" si="4"/>
        <v>17</v>
      </c>
      <c r="M24" s="37">
        <v>221.5</v>
      </c>
      <c r="N24" s="18">
        <f t="shared" si="5"/>
        <v>58.289473684210527</v>
      </c>
      <c r="O24" s="17">
        <f t="shared" si="6"/>
        <v>19</v>
      </c>
      <c r="P24" s="37">
        <v>230.5</v>
      </c>
      <c r="Q24" s="18">
        <f t="shared" si="7"/>
        <v>60.65789473684211</v>
      </c>
      <c r="R24" s="17">
        <f t="shared" si="8"/>
        <v>15</v>
      </c>
      <c r="S24" s="37">
        <v>232.5</v>
      </c>
      <c r="T24" s="18">
        <f t="shared" si="9"/>
        <v>61.184210526315795</v>
      </c>
      <c r="U24" s="17">
        <f t="shared" si="10"/>
        <v>9</v>
      </c>
      <c r="V24" s="2"/>
      <c r="W24" s="36">
        <f t="shared" si="11"/>
        <v>1135</v>
      </c>
      <c r="X24" s="8">
        <f t="shared" si="12"/>
        <v>59.736842105263158</v>
      </c>
      <c r="Y24" s="7" t="s">
        <v>29</v>
      </c>
    </row>
    <row r="25" spans="1:25" ht="22.5" customHeight="1">
      <c r="A25" s="13">
        <f t="shared" si="0"/>
        <v>17</v>
      </c>
      <c r="B25" s="27" t="s">
        <v>55</v>
      </c>
      <c r="C25" s="50">
        <v>2</v>
      </c>
      <c r="D25" s="48" t="s">
        <v>66</v>
      </c>
      <c r="E25" s="34" t="s">
        <v>74</v>
      </c>
      <c r="F25" s="34" t="s">
        <v>78</v>
      </c>
      <c r="G25" s="34">
        <v>220</v>
      </c>
      <c r="H25" s="18">
        <f t="shared" si="1"/>
        <v>57.894736842105267</v>
      </c>
      <c r="I25" s="17">
        <f t="shared" si="2"/>
        <v>19</v>
      </c>
      <c r="J25" s="34">
        <v>236.5</v>
      </c>
      <c r="K25" s="18">
        <f t="shared" si="3"/>
        <v>62.236842105263158</v>
      </c>
      <c r="L25" s="17">
        <f t="shared" si="4"/>
        <v>6</v>
      </c>
      <c r="M25" s="37">
        <v>229</v>
      </c>
      <c r="N25" s="18">
        <f t="shared" si="5"/>
        <v>60.263157894736842</v>
      </c>
      <c r="O25" s="17">
        <f t="shared" si="6"/>
        <v>8</v>
      </c>
      <c r="P25" s="37">
        <v>212.5</v>
      </c>
      <c r="Q25" s="18">
        <f t="shared" si="7"/>
        <v>55.921052631578952</v>
      </c>
      <c r="R25" s="17">
        <f t="shared" si="8"/>
        <v>19</v>
      </c>
      <c r="S25" s="37">
        <v>224</v>
      </c>
      <c r="T25" s="18">
        <f t="shared" si="9"/>
        <v>58.947368421052637</v>
      </c>
      <c r="U25" s="17">
        <f t="shared" si="10"/>
        <v>19</v>
      </c>
      <c r="V25" s="2"/>
      <c r="W25" s="36">
        <f t="shared" si="11"/>
        <v>1122</v>
      </c>
      <c r="X25" s="8">
        <f t="shared" si="12"/>
        <v>59.05263157894737</v>
      </c>
      <c r="Y25" s="7" t="s">
        <v>29</v>
      </c>
    </row>
    <row r="26" spans="1:25" ht="22.5" customHeight="1">
      <c r="A26" s="13">
        <f t="shared" si="0"/>
        <v>18</v>
      </c>
      <c r="B26" s="25" t="s">
        <v>84</v>
      </c>
      <c r="C26" s="29" t="s">
        <v>28</v>
      </c>
      <c r="D26" s="25" t="s">
        <v>91</v>
      </c>
      <c r="E26" s="29" t="s">
        <v>26</v>
      </c>
      <c r="F26" s="34" t="s">
        <v>40</v>
      </c>
      <c r="G26" s="34">
        <v>227.5</v>
      </c>
      <c r="H26" s="18">
        <f t="shared" si="1"/>
        <v>59.868421052631582</v>
      </c>
      <c r="I26" s="17">
        <f t="shared" si="2"/>
        <v>17</v>
      </c>
      <c r="J26" s="34">
        <v>216.5</v>
      </c>
      <c r="K26" s="18">
        <f t="shared" si="3"/>
        <v>56.973684210526315</v>
      </c>
      <c r="L26" s="17">
        <f t="shared" si="4"/>
        <v>19</v>
      </c>
      <c r="M26" s="37">
        <v>222.5</v>
      </c>
      <c r="N26" s="18">
        <f t="shared" si="5"/>
        <v>58.55263157894737</v>
      </c>
      <c r="O26" s="17">
        <f t="shared" si="6"/>
        <v>18</v>
      </c>
      <c r="P26" s="37">
        <v>225.5</v>
      </c>
      <c r="Q26" s="18">
        <f t="shared" si="7"/>
        <v>59.342105263157897</v>
      </c>
      <c r="R26" s="17">
        <f t="shared" si="8"/>
        <v>17</v>
      </c>
      <c r="S26" s="37">
        <v>228.5</v>
      </c>
      <c r="T26" s="18">
        <f t="shared" si="9"/>
        <v>60.131578947368425</v>
      </c>
      <c r="U26" s="17">
        <f t="shared" si="10"/>
        <v>15</v>
      </c>
      <c r="V26" s="2"/>
      <c r="W26" s="36">
        <f t="shared" si="11"/>
        <v>1120.5</v>
      </c>
      <c r="X26" s="8">
        <f t="shared" si="12"/>
        <v>58.973684210526315</v>
      </c>
      <c r="Y26" s="7" t="s">
        <v>29</v>
      </c>
    </row>
    <row r="27" spans="1:25" ht="22.5" customHeight="1">
      <c r="A27" s="13">
        <f t="shared" si="0"/>
        <v>19</v>
      </c>
      <c r="B27" s="25" t="s">
        <v>81</v>
      </c>
      <c r="C27" s="29">
        <v>1</v>
      </c>
      <c r="D27" s="25" t="s">
        <v>63</v>
      </c>
      <c r="E27" s="29" t="s">
        <v>26</v>
      </c>
      <c r="F27" s="34" t="s">
        <v>40</v>
      </c>
      <c r="G27" s="34">
        <v>211.5</v>
      </c>
      <c r="H27" s="18">
        <f t="shared" si="1"/>
        <v>55.65789473684211</v>
      </c>
      <c r="I27" s="17">
        <f t="shared" si="2"/>
        <v>21</v>
      </c>
      <c r="J27" s="34">
        <v>219</v>
      </c>
      <c r="K27" s="18">
        <f t="shared" si="3"/>
        <v>57.631578947368425</v>
      </c>
      <c r="L27" s="17">
        <f t="shared" si="4"/>
        <v>18</v>
      </c>
      <c r="M27" s="37">
        <v>221.5</v>
      </c>
      <c r="N27" s="18">
        <f t="shared" si="5"/>
        <v>58.289473684210527</v>
      </c>
      <c r="O27" s="17">
        <f t="shared" si="6"/>
        <v>19</v>
      </c>
      <c r="P27" s="37">
        <v>212.5</v>
      </c>
      <c r="Q27" s="18">
        <f t="shared" si="7"/>
        <v>55.921052631578952</v>
      </c>
      <c r="R27" s="17">
        <f t="shared" si="8"/>
        <v>19</v>
      </c>
      <c r="S27" s="37">
        <v>225.5</v>
      </c>
      <c r="T27" s="18">
        <f t="shared" si="9"/>
        <v>59.342105263157897</v>
      </c>
      <c r="U27" s="17">
        <f t="shared" si="10"/>
        <v>17</v>
      </c>
      <c r="V27" s="2"/>
      <c r="W27" s="36">
        <f t="shared" si="11"/>
        <v>1090</v>
      </c>
      <c r="X27" s="8">
        <f t="shared" si="12"/>
        <v>57.368421052631582</v>
      </c>
      <c r="Y27" s="7" t="s">
        <v>29</v>
      </c>
    </row>
    <row r="28" spans="1:25" ht="22.5" customHeight="1">
      <c r="A28" s="13">
        <f t="shared" si="0"/>
        <v>20</v>
      </c>
      <c r="B28" s="25" t="s">
        <v>50</v>
      </c>
      <c r="C28" s="29">
        <v>2</v>
      </c>
      <c r="D28" s="30" t="s">
        <v>99</v>
      </c>
      <c r="E28" s="34" t="s">
        <v>35</v>
      </c>
      <c r="F28" s="34" t="s">
        <v>39</v>
      </c>
      <c r="G28" s="34">
        <v>220.5</v>
      </c>
      <c r="H28" s="18">
        <f t="shared" si="1"/>
        <v>58.026315789473685</v>
      </c>
      <c r="I28" s="17">
        <f t="shared" si="2"/>
        <v>18</v>
      </c>
      <c r="J28" s="34">
        <v>213</v>
      </c>
      <c r="K28" s="18">
        <f t="shared" si="3"/>
        <v>56.05263157894737</v>
      </c>
      <c r="L28" s="17">
        <f t="shared" si="4"/>
        <v>20</v>
      </c>
      <c r="M28" s="37">
        <v>200</v>
      </c>
      <c r="N28" s="18">
        <f t="shared" si="5"/>
        <v>52.631578947368425</v>
      </c>
      <c r="O28" s="17">
        <f t="shared" si="6"/>
        <v>21</v>
      </c>
      <c r="P28" s="37">
        <v>222</v>
      </c>
      <c r="Q28" s="18">
        <f t="shared" si="7"/>
        <v>58.421052631578952</v>
      </c>
      <c r="R28" s="17">
        <f t="shared" si="8"/>
        <v>18</v>
      </c>
      <c r="S28" s="37">
        <v>224.5</v>
      </c>
      <c r="T28" s="18">
        <f t="shared" si="9"/>
        <v>59.078947368421055</v>
      </c>
      <c r="U28" s="17">
        <f t="shared" si="10"/>
        <v>18</v>
      </c>
      <c r="V28" s="2"/>
      <c r="W28" s="36">
        <f t="shared" si="11"/>
        <v>1080</v>
      </c>
      <c r="X28" s="8">
        <f t="shared" si="12"/>
        <v>56.842105263157897</v>
      </c>
      <c r="Y28" s="7" t="s">
        <v>29</v>
      </c>
    </row>
    <row r="29" spans="1:25" ht="25.5" customHeight="1">
      <c r="A29" s="13">
        <f t="shared" si="0"/>
        <v>21</v>
      </c>
      <c r="B29" s="28" t="s">
        <v>52</v>
      </c>
      <c r="C29" s="29">
        <v>1</v>
      </c>
      <c r="D29" s="47" t="s">
        <v>62</v>
      </c>
      <c r="E29" s="29"/>
      <c r="F29" s="34" t="s">
        <v>38</v>
      </c>
      <c r="G29" s="34">
        <v>215</v>
      </c>
      <c r="H29" s="18">
        <f t="shared" si="1"/>
        <v>56.578947368421055</v>
      </c>
      <c r="I29" s="17">
        <f t="shared" si="2"/>
        <v>20</v>
      </c>
      <c r="J29" s="34">
        <v>208.5</v>
      </c>
      <c r="K29" s="18">
        <f t="shared" si="3"/>
        <v>54.868421052631582</v>
      </c>
      <c r="L29" s="17">
        <f t="shared" si="4"/>
        <v>21</v>
      </c>
      <c r="M29" s="37">
        <v>223</v>
      </c>
      <c r="N29" s="18">
        <f t="shared" si="5"/>
        <v>58.684210526315795</v>
      </c>
      <c r="O29" s="17">
        <f t="shared" si="6"/>
        <v>17</v>
      </c>
      <c r="P29" s="37">
        <v>200.5</v>
      </c>
      <c r="Q29" s="18">
        <f t="shared" si="7"/>
        <v>52.763157894736842</v>
      </c>
      <c r="R29" s="17">
        <f t="shared" si="8"/>
        <v>21</v>
      </c>
      <c r="S29" s="37">
        <v>213</v>
      </c>
      <c r="T29" s="18">
        <f t="shared" si="9"/>
        <v>56.05263157894737</v>
      </c>
      <c r="U29" s="17">
        <f t="shared" si="10"/>
        <v>21</v>
      </c>
      <c r="V29" s="2"/>
      <c r="W29" s="36">
        <f t="shared" si="11"/>
        <v>1060</v>
      </c>
      <c r="X29" s="8">
        <f t="shared" si="12"/>
        <v>55.789473684210527</v>
      </c>
      <c r="Y29" s="7" t="s">
        <v>29</v>
      </c>
    </row>
    <row r="30" spans="1:25" ht="25.5" customHeight="1">
      <c r="A30" s="13"/>
      <c r="B30" s="44" t="s">
        <v>31</v>
      </c>
      <c r="C30" s="29">
        <v>1</v>
      </c>
      <c r="D30" s="46" t="s">
        <v>60</v>
      </c>
      <c r="E30" s="49" t="s">
        <v>35</v>
      </c>
      <c r="F30" s="34" t="s">
        <v>39</v>
      </c>
      <c r="G30" s="123" t="s">
        <v>151</v>
      </c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5"/>
    </row>
    <row r="33" spans="2:22" ht="15.75">
      <c r="B33" s="52" t="s">
        <v>18</v>
      </c>
      <c r="C33" s="51"/>
      <c r="D33" s="51"/>
      <c r="T33" s="51" t="s">
        <v>41</v>
      </c>
      <c r="U33" s="51"/>
      <c r="V33" s="51"/>
    </row>
    <row r="34" spans="2:22" ht="15.75">
      <c r="B34" s="122" t="s">
        <v>19</v>
      </c>
      <c r="C34" s="122"/>
      <c r="D34" s="122"/>
      <c r="T34" s="51" t="s">
        <v>23</v>
      </c>
      <c r="U34" s="51"/>
      <c r="V34" s="51"/>
    </row>
  </sheetData>
  <sortState ref="A13:Y30">
    <sortCondition ref="A13:A30"/>
  </sortState>
  <mergeCells count="23">
    <mergeCell ref="B34:D34"/>
    <mergeCell ref="S7:U7"/>
    <mergeCell ref="E7:E8"/>
    <mergeCell ref="F7:F8"/>
    <mergeCell ref="D7:D8"/>
    <mergeCell ref="G7:I7"/>
    <mergeCell ref="J7:L7"/>
    <mergeCell ref="G30:Y30"/>
    <mergeCell ref="A1:Y1"/>
    <mergeCell ref="A2:Y2"/>
    <mergeCell ref="A3:Y3"/>
    <mergeCell ref="A4:Y4"/>
    <mergeCell ref="A5:Y5"/>
    <mergeCell ref="A7:A8"/>
    <mergeCell ref="W6:Y6"/>
    <mergeCell ref="V7:V8"/>
    <mergeCell ref="W7:W8"/>
    <mergeCell ref="X7:X8"/>
    <mergeCell ref="Y7:Y8"/>
    <mergeCell ref="B7:B8"/>
    <mergeCell ref="C7:C8"/>
    <mergeCell ref="M7:O7"/>
    <mergeCell ref="P7:R7"/>
  </mergeCells>
  <pageMargins left="0" right="0" top="0" bottom="0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workbookViewId="0">
      <selection activeCell="Y21" sqref="Y21"/>
    </sheetView>
  </sheetViews>
  <sheetFormatPr defaultRowHeight="15"/>
  <cols>
    <col min="1" max="1" width="3.85546875" customWidth="1"/>
    <col min="2" max="2" width="16.42578125" customWidth="1"/>
    <col min="3" max="3" width="4.5703125" customWidth="1"/>
    <col min="4" max="4" width="31.28515625" customWidth="1"/>
    <col min="5" max="5" width="12.28515625" customWidth="1"/>
    <col min="6" max="6" width="10" customWidth="1"/>
    <col min="7" max="7" width="4.5703125" customWidth="1"/>
    <col min="8" max="8" width="5.42578125" customWidth="1"/>
    <col min="9" max="9" width="2.7109375" customWidth="1"/>
    <col min="10" max="10" width="4.85546875" customWidth="1"/>
    <col min="11" max="11" width="5.42578125" customWidth="1"/>
    <col min="12" max="12" width="3" customWidth="1"/>
    <col min="13" max="13" width="4.5703125" customWidth="1"/>
    <col min="14" max="14" width="5.42578125" customWidth="1"/>
    <col min="15" max="15" width="3.140625" customWidth="1"/>
    <col min="16" max="16" width="4.5703125" customWidth="1"/>
    <col min="17" max="17" width="6" customWidth="1"/>
    <col min="18" max="18" width="2.7109375" customWidth="1"/>
    <col min="19" max="19" width="5" customWidth="1"/>
    <col min="20" max="20" width="6.85546875" customWidth="1"/>
    <col min="21" max="21" width="2.28515625" customWidth="1"/>
    <col min="22" max="23" width="6.85546875" customWidth="1"/>
    <col min="24" max="24" width="2.7109375" customWidth="1"/>
  </cols>
  <sheetData>
    <row r="1" spans="1:24" ht="18">
      <c r="A1" s="110" t="s">
        <v>30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</row>
    <row r="2" spans="1:24" ht="15" customHeight="1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3" spans="1:24">
      <c r="A3" s="111" t="s">
        <v>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</row>
    <row r="4" spans="1:24" ht="15.75">
      <c r="A4" s="112" t="s">
        <v>25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</row>
    <row r="5" spans="1:24">
      <c r="A5" s="113" t="s">
        <v>179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4" ht="15.75">
      <c r="A6" s="12" t="s">
        <v>1</v>
      </c>
      <c r="B6" s="12"/>
      <c r="C6" s="1"/>
      <c r="D6" s="1"/>
      <c r="E6" s="3"/>
      <c r="Q6" s="118"/>
      <c r="R6" s="118"/>
      <c r="S6" s="118"/>
      <c r="V6" s="88" t="s">
        <v>178</v>
      </c>
    </row>
    <row r="7" spans="1:24" ht="25.5" customHeight="1">
      <c r="A7" s="114" t="s">
        <v>8</v>
      </c>
      <c r="B7" s="104" t="s">
        <v>2</v>
      </c>
      <c r="C7" s="114" t="s">
        <v>3</v>
      </c>
      <c r="D7" s="104" t="s">
        <v>4</v>
      </c>
      <c r="E7" s="104" t="s">
        <v>5</v>
      </c>
      <c r="F7" s="104" t="s">
        <v>6</v>
      </c>
      <c r="G7" s="106" t="s">
        <v>43</v>
      </c>
      <c r="H7" s="106"/>
      <c r="I7" s="106"/>
      <c r="J7" s="106" t="s">
        <v>9</v>
      </c>
      <c r="K7" s="106"/>
      <c r="L7" s="106"/>
      <c r="M7" s="106" t="s">
        <v>10</v>
      </c>
      <c r="N7" s="106"/>
      <c r="O7" s="106"/>
      <c r="P7" s="106" t="s">
        <v>11</v>
      </c>
      <c r="Q7" s="106"/>
      <c r="R7" s="106"/>
      <c r="S7" s="106" t="s">
        <v>42</v>
      </c>
      <c r="T7" s="106"/>
      <c r="U7" s="106"/>
      <c r="V7" s="114" t="s">
        <v>12</v>
      </c>
      <c r="W7" s="100" t="s">
        <v>13</v>
      </c>
      <c r="X7" s="102" t="s">
        <v>14</v>
      </c>
    </row>
    <row r="8" spans="1:24" ht="25.5" customHeight="1">
      <c r="A8" s="115"/>
      <c r="B8" s="105"/>
      <c r="C8" s="115"/>
      <c r="D8" s="105"/>
      <c r="E8" s="105"/>
      <c r="F8" s="105"/>
      <c r="G8" s="4" t="s">
        <v>15</v>
      </c>
      <c r="H8" s="5" t="s">
        <v>16</v>
      </c>
      <c r="I8" s="6" t="s">
        <v>8</v>
      </c>
      <c r="J8" s="4" t="s">
        <v>15</v>
      </c>
      <c r="K8" s="5" t="s">
        <v>16</v>
      </c>
      <c r="L8" s="6" t="s">
        <v>8</v>
      </c>
      <c r="M8" s="4" t="s">
        <v>15</v>
      </c>
      <c r="N8" s="5" t="s">
        <v>16</v>
      </c>
      <c r="O8" s="6" t="s">
        <v>8</v>
      </c>
      <c r="P8" s="4" t="s">
        <v>15</v>
      </c>
      <c r="Q8" s="5" t="s">
        <v>16</v>
      </c>
      <c r="R8" s="6" t="s">
        <v>8</v>
      </c>
      <c r="S8" s="4" t="s">
        <v>15</v>
      </c>
      <c r="T8" s="5" t="s">
        <v>16</v>
      </c>
      <c r="U8" s="6" t="s">
        <v>8</v>
      </c>
      <c r="V8" s="115"/>
      <c r="W8" s="101"/>
      <c r="X8" s="103"/>
    </row>
    <row r="9" spans="1:24" ht="25.5" customHeight="1">
      <c r="A9" s="93" t="s">
        <v>180</v>
      </c>
      <c r="B9" s="60" t="s">
        <v>159</v>
      </c>
      <c r="C9" s="9" t="s">
        <v>28</v>
      </c>
      <c r="D9" s="62" t="s">
        <v>160</v>
      </c>
      <c r="E9" s="64" t="s">
        <v>79</v>
      </c>
      <c r="F9" s="64" t="s">
        <v>48</v>
      </c>
      <c r="G9" s="37">
        <v>221.5</v>
      </c>
      <c r="H9" s="18">
        <f t="shared" ref="H9:H29" si="0">G9/3.4</f>
        <v>65.14705882352942</v>
      </c>
      <c r="I9" s="24">
        <f t="shared" ref="I9:I29" si="1">RANK(G9,G$9:G$30,0)</f>
        <v>1</v>
      </c>
      <c r="J9" s="37">
        <v>214</v>
      </c>
      <c r="K9" s="18">
        <f t="shared" ref="K9:K29" si="2">J9/3.4</f>
        <v>62.941176470588239</v>
      </c>
      <c r="L9" s="17">
        <f t="shared" ref="L9:L29" si="3">RANK(J9,J$9:J$30,0)</f>
        <v>3</v>
      </c>
      <c r="M9" s="37">
        <v>219.5</v>
      </c>
      <c r="N9" s="18">
        <f t="shared" ref="N9:N29" si="4">M9/3.4</f>
        <v>64.558823529411768</v>
      </c>
      <c r="O9" s="17">
        <f t="shared" ref="O9:O29" si="5">RANK(M9,M$9:M$30,0)</f>
        <v>1</v>
      </c>
      <c r="P9" s="36">
        <v>217</v>
      </c>
      <c r="Q9" s="8">
        <f t="shared" ref="Q9:Q29" si="6">P9/3.4</f>
        <v>63.82352941176471</v>
      </c>
      <c r="R9" s="7">
        <f t="shared" ref="R9:R29" si="7">RANK(P9,P$8:P$30,0)</f>
        <v>4</v>
      </c>
      <c r="S9" s="36">
        <v>217</v>
      </c>
      <c r="T9" s="8">
        <f t="shared" ref="T9:T29" si="8">S9/3.4</f>
        <v>63.82352941176471</v>
      </c>
      <c r="U9" s="7">
        <f t="shared" ref="U9:U29" si="9">RANK(S9,S$8:S$30,0)</f>
        <v>1</v>
      </c>
      <c r="V9" s="37">
        <f t="shared" ref="V9:V29" si="10">G9+J9+M9+P9+S9</f>
        <v>1089</v>
      </c>
      <c r="W9" s="8">
        <f t="shared" ref="W9:W29" si="11">V9/17</f>
        <v>64.058823529411768</v>
      </c>
      <c r="X9" s="7">
        <v>1</v>
      </c>
    </row>
    <row r="10" spans="1:24" ht="25.5" customHeight="1">
      <c r="A10" s="93">
        <v>1</v>
      </c>
      <c r="B10" s="58" t="s">
        <v>168</v>
      </c>
      <c r="C10" s="59">
        <v>1</v>
      </c>
      <c r="D10" s="58" t="s">
        <v>169</v>
      </c>
      <c r="E10" s="59" t="s">
        <v>26</v>
      </c>
      <c r="F10" s="10" t="s">
        <v>40</v>
      </c>
      <c r="G10" s="37">
        <v>219</v>
      </c>
      <c r="H10" s="18">
        <f t="shared" si="0"/>
        <v>64.411764705882348</v>
      </c>
      <c r="I10" s="24">
        <f t="shared" si="1"/>
        <v>2</v>
      </c>
      <c r="J10" s="37">
        <v>215</v>
      </c>
      <c r="K10" s="18">
        <f t="shared" si="2"/>
        <v>63.235294117647058</v>
      </c>
      <c r="L10" s="17">
        <f t="shared" si="3"/>
        <v>1</v>
      </c>
      <c r="M10" s="37">
        <v>219</v>
      </c>
      <c r="N10" s="18">
        <f t="shared" si="4"/>
        <v>64.411764705882348</v>
      </c>
      <c r="O10" s="17">
        <f t="shared" si="5"/>
        <v>2</v>
      </c>
      <c r="P10" s="36">
        <v>219</v>
      </c>
      <c r="Q10" s="8">
        <f t="shared" si="6"/>
        <v>64.411764705882348</v>
      </c>
      <c r="R10" s="7">
        <f t="shared" si="7"/>
        <v>2</v>
      </c>
      <c r="S10" s="36">
        <v>216.5</v>
      </c>
      <c r="T10" s="8">
        <f t="shared" si="8"/>
        <v>63.676470588235297</v>
      </c>
      <c r="U10" s="7">
        <f t="shared" si="9"/>
        <v>2</v>
      </c>
      <c r="V10" s="37">
        <f t="shared" si="10"/>
        <v>1088.5</v>
      </c>
      <c r="W10" s="8">
        <f t="shared" si="11"/>
        <v>64.029411764705884</v>
      </c>
      <c r="X10" s="7">
        <v>1</v>
      </c>
    </row>
    <row r="11" spans="1:24" ht="25.5" customHeight="1">
      <c r="A11" s="93">
        <v>2</v>
      </c>
      <c r="B11" s="60" t="s">
        <v>172</v>
      </c>
      <c r="C11" s="61">
        <v>1</v>
      </c>
      <c r="D11" s="62" t="s">
        <v>102</v>
      </c>
      <c r="E11" s="10" t="s">
        <v>73</v>
      </c>
      <c r="F11" s="10" t="s">
        <v>77</v>
      </c>
      <c r="G11" s="37">
        <v>217</v>
      </c>
      <c r="H11" s="18">
        <f t="shared" si="0"/>
        <v>63.82352941176471</v>
      </c>
      <c r="I11" s="24">
        <f t="shared" si="1"/>
        <v>5</v>
      </c>
      <c r="J11" s="37">
        <v>207</v>
      </c>
      <c r="K11" s="18">
        <f t="shared" si="2"/>
        <v>60.882352941176471</v>
      </c>
      <c r="L11" s="17">
        <f t="shared" si="3"/>
        <v>9</v>
      </c>
      <c r="M11" s="37">
        <v>213</v>
      </c>
      <c r="N11" s="18">
        <f t="shared" si="4"/>
        <v>62.647058823529413</v>
      </c>
      <c r="O11" s="17">
        <f t="shared" si="5"/>
        <v>5</v>
      </c>
      <c r="P11" s="36">
        <v>220</v>
      </c>
      <c r="Q11" s="8">
        <f t="shared" si="6"/>
        <v>64.705882352941174</v>
      </c>
      <c r="R11" s="7">
        <f t="shared" si="7"/>
        <v>1</v>
      </c>
      <c r="S11" s="36">
        <v>216</v>
      </c>
      <c r="T11" s="8">
        <f t="shared" si="8"/>
        <v>63.529411764705884</v>
      </c>
      <c r="U11" s="7">
        <f t="shared" si="9"/>
        <v>4</v>
      </c>
      <c r="V11" s="37">
        <f t="shared" si="10"/>
        <v>1073</v>
      </c>
      <c r="W11" s="8">
        <f t="shared" si="11"/>
        <v>63.117647058823529</v>
      </c>
      <c r="X11" s="7">
        <v>2</v>
      </c>
    </row>
    <row r="12" spans="1:24" ht="25.5" customHeight="1">
      <c r="A12" s="93">
        <v>3</v>
      </c>
      <c r="B12" s="60" t="s">
        <v>106</v>
      </c>
      <c r="C12" s="61">
        <v>1</v>
      </c>
      <c r="D12" s="62" t="s">
        <v>107</v>
      </c>
      <c r="E12" s="10" t="s">
        <v>76</v>
      </c>
      <c r="F12" s="64" t="s">
        <v>39</v>
      </c>
      <c r="G12" s="37">
        <v>219</v>
      </c>
      <c r="H12" s="18">
        <f t="shared" si="0"/>
        <v>64.411764705882348</v>
      </c>
      <c r="I12" s="24">
        <f t="shared" si="1"/>
        <v>2</v>
      </c>
      <c r="J12" s="37">
        <v>214.5</v>
      </c>
      <c r="K12" s="18">
        <f t="shared" si="2"/>
        <v>63.088235294117652</v>
      </c>
      <c r="L12" s="17">
        <f t="shared" si="3"/>
        <v>2</v>
      </c>
      <c r="M12" s="37">
        <v>212</v>
      </c>
      <c r="N12" s="18">
        <f t="shared" si="4"/>
        <v>62.352941176470587</v>
      </c>
      <c r="O12" s="17">
        <f t="shared" si="5"/>
        <v>6</v>
      </c>
      <c r="P12" s="36">
        <v>212</v>
      </c>
      <c r="Q12" s="8">
        <f t="shared" si="6"/>
        <v>62.352941176470587</v>
      </c>
      <c r="R12" s="7">
        <f t="shared" si="7"/>
        <v>7</v>
      </c>
      <c r="S12" s="36">
        <v>207</v>
      </c>
      <c r="T12" s="8">
        <f t="shared" si="8"/>
        <v>60.882352941176471</v>
      </c>
      <c r="U12" s="7">
        <f t="shared" si="9"/>
        <v>9</v>
      </c>
      <c r="V12" s="37">
        <f t="shared" si="10"/>
        <v>1064.5</v>
      </c>
      <c r="W12" s="8">
        <f t="shared" si="11"/>
        <v>62.617647058823529</v>
      </c>
      <c r="X12" s="7">
        <v>2</v>
      </c>
    </row>
    <row r="13" spans="1:24" ht="25.5" customHeight="1">
      <c r="A13" s="93" t="s">
        <v>180</v>
      </c>
      <c r="B13" s="76" t="s">
        <v>138</v>
      </c>
      <c r="C13" s="77">
        <v>1</v>
      </c>
      <c r="D13" s="76" t="s">
        <v>61</v>
      </c>
      <c r="E13" s="96" t="s">
        <v>36</v>
      </c>
      <c r="F13" s="10" t="s">
        <v>39</v>
      </c>
      <c r="G13" s="37">
        <v>213</v>
      </c>
      <c r="H13" s="18">
        <f t="shared" si="0"/>
        <v>62.647058823529413</v>
      </c>
      <c r="I13" s="24">
        <f t="shared" si="1"/>
        <v>8</v>
      </c>
      <c r="J13" s="37">
        <v>207.5</v>
      </c>
      <c r="K13" s="18">
        <f t="shared" si="2"/>
        <v>61.029411764705884</v>
      </c>
      <c r="L13" s="17">
        <f t="shared" si="3"/>
        <v>7</v>
      </c>
      <c r="M13" s="37">
        <v>215.5</v>
      </c>
      <c r="N13" s="18">
        <f t="shared" si="4"/>
        <v>63.382352941176471</v>
      </c>
      <c r="O13" s="17">
        <f t="shared" si="5"/>
        <v>4</v>
      </c>
      <c r="P13" s="36">
        <v>208</v>
      </c>
      <c r="Q13" s="8">
        <f t="shared" si="6"/>
        <v>61.176470588235297</v>
      </c>
      <c r="R13" s="7">
        <f t="shared" si="7"/>
        <v>15</v>
      </c>
      <c r="S13" s="36">
        <v>216.5</v>
      </c>
      <c r="T13" s="8">
        <f t="shared" si="8"/>
        <v>63.676470588235297</v>
      </c>
      <c r="U13" s="7">
        <f t="shared" si="9"/>
        <v>2</v>
      </c>
      <c r="V13" s="37">
        <f t="shared" si="10"/>
        <v>1060.5</v>
      </c>
      <c r="W13" s="8">
        <f t="shared" si="11"/>
        <v>62.382352941176471</v>
      </c>
      <c r="X13" s="7">
        <v>2</v>
      </c>
    </row>
    <row r="14" spans="1:24" ht="25.5" customHeight="1">
      <c r="A14" s="93">
        <v>4</v>
      </c>
      <c r="B14" s="58" t="s">
        <v>114</v>
      </c>
      <c r="C14" s="59">
        <v>1</v>
      </c>
      <c r="D14" s="58" t="s">
        <v>115</v>
      </c>
      <c r="E14" s="59" t="s">
        <v>26</v>
      </c>
      <c r="F14" s="10" t="s">
        <v>40</v>
      </c>
      <c r="G14" s="37">
        <v>213.5</v>
      </c>
      <c r="H14" s="18">
        <f t="shared" si="0"/>
        <v>62.794117647058826</v>
      </c>
      <c r="I14" s="24">
        <f t="shared" si="1"/>
        <v>7</v>
      </c>
      <c r="J14" s="37">
        <v>206.5</v>
      </c>
      <c r="K14" s="18">
        <f t="shared" si="2"/>
        <v>60.735294117647058</v>
      </c>
      <c r="L14" s="17">
        <f t="shared" si="3"/>
        <v>10</v>
      </c>
      <c r="M14" s="37">
        <v>216</v>
      </c>
      <c r="N14" s="18">
        <f t="shared" si="4"/>
        <v>63.529411764705884</v>
      </c>
      <c r="O14" s="17">
        <f t="shared" si="5"/>
        <v>3</v>
      </c>
      <c r="P14" s="36">
        <v>217.5</v>
      </c>
      <c r="Q14" s="8">
        <f t="shared" si="6"/>
        <v>63.970588235294116</v>
      </c>
      <c r="R14" s="7">
        <f t="shared" si="7"/>
        <v>3</v>
      </c>
      <c r="S14" s="36">
        <v>204.5</v>
      </c>
      <c r="T14" s="8">
        <f t="shared" si="8"/>
        <v>60.147058823529413</v>
      </c>
      <c r="U14" s="7">
        <f t="shared" si="9"/>
        <v>13</v>
      </c>
      <c r="V14" s="37">
        <f t="shared" si="10"/>
        <v>1058</v>
      </c>
      <c r="W14" s="8">
        <f t="shared" si="11"/>
        <v>62.235294117647058</v>
      </c>
      <c r="X14" s="7">
        <v>2</v>
      </c>
    </row>
    <row r="15" spans="1:24" ht="25.5" customHeight="1">
      <c r="A15" s="93">
        <v>5</v>
      </c>
      <c r="B15" s="58" t="s">
        <v>163</v>
      </c>
      <c r="C15" s="59">
        <v>2</v>
      </c>
      <c r="D15" s="58" t="s">
        <v>164</v>
      </c>
      <c r="E15" s="59" t="s">
        <v>26</v>
      </c>
      <c r="F15" s="10" t="s">
        <v>40</v>
      </c>
      <c r="G15" s="37">
        <v>211</v>
      </c>
      <c r="H15" s="18">
        <f t="shared" si="0"/>
        <v>62.058823529411768</v>
      </c>
      <c r="I15" s="24">
        <f t="shared" si="1"/>
        <v>9</v>
      </c>
      <c r="J15" s="37">
        <v>210</v>
      </c>
      <c r="K15" s="18">
        <f t="shared" si="2"/>
        <v>61.764705882352942</v>
      </c>
      <c r="L15" s="17">
        <f t="shared" si="3"/>
        <v>4</v>
      </c>
      <c r="M15" s="37">
        <v>211.5</v>
      </c>
      <c r="N15" s="18">
        <f t="shared" si="4"/>
        <v>62.205882352941181</v>
      </c>
      <c r="O15" s="17">
        <f t="shared" si="5"/>
        <v>8</v>
      </c>
      <c r="P15" s="36">
        <v>211.5</v>
      </c>
      <c r="Q15" s="8">
        <f t="shared" si="6"/>
        <v>62.205882352941181</v>
      </c>
      <c r="R15" s="7">
        <f t="shared" si="7"/>
        <v>8</v>
      </c>
      <c r="S15" s="36">
        <v>211.5</v>
      </c>
      <c r="T15" s="8">
        <f t="shared" si="8"/>
        <v>62.205882352941181</v>
      </c>
      <c r="U15" s="7">
        <f t="shared" si="9"/>
        <v>5</v>
      </c>
      <c r="V15" s="37">
        <f t="shared" si="10"/>
        <v>1055.5</v>
      </c>
      <c r="W15" s="8">
        <f t="shared" si="11"/>
        <v>62.088235294117645</v>
      </c>
      <c r="X15" s="7">
        <v>2</v>
      </c>
    </row>
    <row r="16" spans="1:24" ht="25.5" customHeight="1">
      <c r="A16" s="93">
        <v>6</v>
      </c>
      <c r="B16" s="58" t="s">
        <v>161</v>
      </c>
      <c r="C16" s="59" t="s">
        <v>28</v>
      </c>
      <c r="D16" s="68" t="s">
        <v>162</v>
      </c>
      <c r="E16" s="59" t="s">
        <v>27</v>
      </c>
      <c r="F16" s="10" t="s">
        <v>40</v>
      </c>
      <c r="G16" s="37">
        <v>217.5</v>
      </c>
      <c r="H16" s="18">
        <f t="shared" si="0"/>
        <v>63.970588235294116</v>
      </c>
      <c r="I16" s="24">
        <f t="shared" si="1"/>
        <v>4</v>
      </c>
      <c r="J16" s="37">
        <v>205.5</v>
      </c>
      <c r="K16" s="18">
        <f t="shared" si="2"/>
        <v>60.441176470588239</v>
      </c>
      <c r="L16" s="17">
        <f t="shared" si="3"/>
        <v>12</v>
      </c>
      <c r="M16" s="37">
        <v>209.5</v>
      </c>
      <c r="N16" s="18">
        <f t="shared" si="4"/>
        <v>61.617647058823529</v>
      </c>
      <c r="O16" s="17">
        <f t="shared" si="5"/>
        <v>10</v>
      </c>
      <c r="P16" s="36">
        <v>211.5</v>
      </c>
      <c r="Q16" s="8">
        <f t="shared" si="6"/>
        <v>62.205882352941181</v>
      </c>
      <c r="R16" s="7">
        <f t="shared" si="7"/>
        <v>8</v>
      </c>
      <c r="S16" s="36">
        <v>207.5</v>
      </c>
      <c r="T16" s="8">
        <f t="shared" si="8"/>
        <v>61.029411764705884</v>
      </c>
      <c r="U16" s="7">
        <f t="shared" si="9"/>
        <v>8</v>
      </c>
      <c r="V16" s="37">
        <f t="shared" si="10"/>
        <v>1051.5</v>
      </c>
      <c r="W16" s="8">
        <f t="shared" si="11"/>
        <v>61.852941176470587</v>
      </c>
      <c r="X16" s="7">
        <v>3</v>
      </c>
    </row>
    <row r="17" spans="1:24" ht="25.5" customHeight="1">
      <c r="A17" s="93">
        <v>7</v>
      </c>
      <c r="B17" s="60" t="s">
        <v>121</v>
      </c>
      <c r="C17" s="61">
        <v>1</v>
      </c>
      <c r="D17" s="62" t="s">
        <v>122</v>
      </c>
      <c r="E17" s="64" t="s">
        <v>144</v>
      </c>
      <c r="F17" s="10" t="s">
        <v>40</v>
      </c>
      <c r="G17" s="37">
        <v>205.5</v>
      </c>
      <c r="H17" s="18">
        <f t="shared" si="0"/>
        <v>60.441176470588239</v>
      </c>
      <c r="I17" s="24">
        <f t="shared" si="1"/>
        <v>13</v>
      </c>
      <c r="J17" s="37">
        <v>207.5</v>
      </c>
      <c r="K17" s="18">
        <f t="shared" si="2"/>
        <v>61.029411764705884</v>
      </c>
      <c r="L17" s="17">
        <f t="shared" si="3"/>
        <v>7</v>
      </c>
      <c r="M17" s="37">
        <v>211</v>
      </c>
      <c r="N17" s="18">
        <f t="shared" si="4"/>
        <v>62.058823529411768</v>
      </c>
      <c r="O17" s="17">
        <f t="shared" si="5"/>
        <v>9</v>
      </c>
      <c r="P17" s="36">
        <v>213.5</v>
      </c>
      <c r="Q17" s="8">
        <f t="shared" si="6"/>
        <v>62.794117647058826</v>
      </c>
      <c r="R17" s="7">
        <f t="shared" si="7"/>
        <v>6</v>
      </c>
      <c r="S17" s="36">
        <v>206.5</v>
      </c>
      <c r="T17" s="8">
        <f t="shared" si="8"/>
        <v>60.735294117647058</v>
      </c>
      <c r="U17" s="7">
        <f t="shared" si="9"/>
        <v>10</v>
      </c>
      <c r="V17" s="37">
        <f t="shared" si="10"/>
        <v>1044</v>
      </c>
      <c r="W17" s="8">
        <f t="shared" si="11"/>
        <v>61.411764705882355</v>
      </c>
      <c r="X17" s="7">
        <v>3</v>
      </c>
    </row>
    <row r="18" spans="1:24" ht="25.5" customHeight="1">
      <c r="A18" s="93">
        <v>8</v>
      </c>
      <c r="B18" s="58" t="s">
        <v>100</v>
      </c>
      <c r="C18" s="59" t="s">
        <v>28</v>
      </c>
      <c r="D18" s="58" t="s">
        <v>101</v>
      </c>
      <c r="E18" s="59" t="s">
        <v>26</v>
      </c>
      <c r="F18" s="10" t="s">
        <v>40</v>
      </c>
      <c r="G18" s="37">
        <v>214</v>
      </c>
      <c r="H18" s="18">
        <f t="shared" si="0"/>
        <v>62.941176470588239</v>
      </c>
      <c r="I18" s="24">
        <f t="shared" si="1"/>
        <v>6</v>
      </c>
      <c r="J18" s="37">
        <v>203</v>
      </c>
      <c r="K18" s="18">
        <f t="shared" si="2"/>
        <v>59.705882352941181</v>
      </c>
      <c r="L18" s="17">
        <f t="shared" si="3"/>
        <v>15</v>
      </c>
      <c r="M18" s="37">
        <v>206.5</v>
      </c>
      <c r="N18" s="18">
        <f t="shared" si="4"/>
        <v>60.735294117647058</v>
      </c>
      <c r="O18" s="17">
        <f t="shared" si="5"/>
        <v>14</v>
      </c>
      <c r="P18" s="36">
        <v>214.5</v>
      </c>
      <c r="Q18" s="8">
        <f t="shared" si="6"/>
        <v>63.088235294117652</v>
      </c>
      <c r="R18" s="7">
        <f t="shared" si="7"/>
        <v>5</v>
      </c>
      <c r="S18" s="36">
        <v>205</v>
      </c>
      <c r="T18" s="8">
        <f t="shared" si="8"/>
        <v>60.294117647058826</v>
      </c>
      <c r="U18" s="7">
        <f t="shared" si="9"/>
        <v>11</v>
      </c>
      <c r="V18" s="37">
        <f t="shared" si="10"/>
        <v>1043</v>
      </c>
      <c r="W18" s="8">
        <f t="shared" si="11"/>
        <v>61.352941176470587</v>
      </c>
      <c r="X18" s="7">
        <v>3</v>
      </c>
    </row>
    <row r="19" spans="1:24" ht="25.5" customHeight="1">
      <c r="A19" s="93">
        <v>9</v>
      </c>
      <c r="B19" s="58" t="s">
        <v>104</v>
      </c>
      <c r="C19" s="74">
        <v>2</v>
      </c>
      <c r="D19" s="90" t="s">
        <v>105</v>
      </c>
      <c r="E19" s="94" t="s">
        <v>35</v>
      </c>
      <c r="F19" s="10" t="s">
        <v>39</v>
      </c>
      <c r="G19" s="37">
        <v>207</v>
      </c>
      <c r="H19" s="18">
        <f t="shared" si="0"/>
        <v>60.882352941176471</v>
      </c>
      <c r="I19" s="24">
        <f t="shared" si="1"/>
        <v>12</v>
      </c>
      <c r="J19" s="37">
        <v>204.5</v>
      </c>
      <c r="K19" s="18">
        <f t="shared" si="2"/>
        <v>60.147058823529413</v>
      </c>
      <c r="L19" s="17">
        <f t="shared" si="3"/>
        <v>13</v>
      </c>
      <c r="M19" s="37">
        <v>207</v>
      </c>
      <c r="N19" s="18">
        <f t="shared" si="4"/>
        <v>60.882352941176471</v>
      </c>
      <c r="O19" s="17">
        <f t="shared" si="5"/>
        <v>13</v>
      </c>
      <c r="P19" s="36">
        <v>211.5</v>
      </c>
      <c r="Q19" s="8">
        <f t="shared" si="6"/>
        <v>62.205882352941181</v>
      </c>
      <c r="R19" s="7">
        <f t="shared" si="7"/>
        <v>8</v>
      </c>
      <c r="S19" s="36">
        <v>209.5</v>
      </c>
      <c r="T19" s="8">
        <f t="shared" si="8"/>
        <v>61.617647058823529</v>
      </c>
      <c r="U19" s="7">
        <f t="shared" si="9"/>
        <v>7</v>
      </c>
      <c r="V19" s="37">
        <f t="shared" si="10"/>
        <v>1039.5</v>
      </c>
      <c r="W19" s="8">
        <f t="shared" si="11"/>
        <v>61.147058823529413</v>
      </c>
      <c r="X19" s="7">
        <v>3</v>
      </c>
    </row>
    <row r="20" spans="1:24" ht="25.5" customHeight="1">
      <c r="A20" s="93">
        <v>10</v>
      </c>
      <c r="B20" s="60" t="s">
        <v>106</v>
      </c>
      <c r="C20" s="61">
        <v>1</v>
      </c>
      <c r="D20" s="62" t="s">
        <v>133</v>
      </c>
      <c r="E20" s="10" t="s">
        <v>75</v>
      </c>
      <c r="F20" s="64" t="s">
        <v>39</v>
      </c>
      <c r="G20" s="37">
        <v>208</v>
      </c>
      <c r="H20" s="18">
        <f t="shared" si="0"/>
        <v>61.176470588235297</v>
      </c>
      <c r="I20" s="24">
        <f t="shared" si="1"/>
        <v>11</v>
      </c>
      <c r="J20" s="37">
        <v>206.5</v>
      </c>
      <c r="K20" s="18">
        <f t="shared" si="2"/>
        <v>60.735294117647058</v>
      </c>
      <c r="L20" s="17">
        <f t="shared" si="3"/>
        <v>10</v>
      </c>
      <c r="M20" s="37">
        <v>212</v>
      </c>
      <c r="N20" s="18">
        <f t="shared" si="4"/>
        <v>62.352941176470587</v>
      </c>
      <c r="O20" s="17">
        <f t="shared" si="5"/>
        <v>6</v>
      </c>
      <c r="P20" s="36">
        <v>209</v>
      </c>
      <c r="Q20" s="8">
        <f t="shared" si="6"/>
        <v>61.470588235294116</v>
      </c>
      <c r="R20" s="7">
        <f t="shared" si="7"/>
        <v>13</v>
      </c>
      <c r="S20" s="36">
        <v>201</v>
      </c>
      <c r="T20" s="8">
        <f t="shared" si="8"/>
        <v>59.117647058823529</v>
      </c>
      <c r="U20" s="7">
        <f t="shared" si="9"/>
        <v>16</v>
      </c>
      <c r="V20" s="37">
        <f t="shared" si="10"/>
        <v>1036.5</v>
      </c>
      <c r="W20" s="8">
        <f t="shared" si="11"/>
        <v>60.970588235294116</v>
      </c>
      <c r="X20" s="7">
        <v>3</v>
      </c>
    </row>
    <row r="21" spans="1:24" ht="25.5" customHeight="1">
      <c r="A21" s="93">
        <v>11</v>
      </c>
      <c r="B21" s="58" t="s">
        <v>149</v>
      </c>
      <c r="C21" s="59">
        <v>2</v>
      </c>
      <c r="D21" s="58" t="s">
        <v>150</v>
      </c>
      <c r="E21" s="10" t="s">
        <v>144</v>
      </c>
      <c r="F21" s="10" t="s">
        <v>40</v>
      </c>
      <c r="G21" s="37">
        <v>208.5</v>
      </c>
      <c r="H21" s="18">
        <f t="shared" si="0"/>
        <v>61.32352941176471</v>
      </c>
      <c r="I21" s="24">
        <f t="shared" si="1"/>
        <v>10</v>
      </c>
      <c r="J21" s="37">
        <v>210</v>
      </c>
      <c r="K21" s="18">
        <f t="shared" si="2"/>
        <v>61.764705882352942</v>
      </c>
      <c r="L21" s="17">
        <f t="shared" si="3"/>
        <v>4</v>
      </c>
      <c r="M21" s="37">
        <v>207.5</v>
      </c>
      <c r="N21" s="18">
        <f t="shared" si="4"/>
        <v>61.029411764705884</v>
      </c>
      <c r="O21" s="17">
        <f t="shared" si="5"/>
        <v>12</v>
      </c>
      <c r="P21" s="36">
        <v>206</v>
      </c>
      <c r="Q21" s="8">
        <f t="shared" si="6"/>
        <v>60.588235294117652</v>
      </c>
      <c r="R21" s="7">
        <f t="shared" si="7"/>
        <v>16</v>
      </c>
      <c r="S21" s="36">
        <v>204</v>
      </c>
      <c r="T21" s="8">
        <f t="shared" si="8"/>
        <v>60</v>
      </c>
      <c r="U21" s="7">
        <f t="shared" si="9"/>
        <v>14</v>
      </c>
      <c r="V21" s="37">
        <f t="shared" si="10"/>
        <v>1036</v>
      </c>
      <c r="W21" s="8">
        <f t="shared" si="11"/>
        <v>60.941176470588232</v>
      </c>
      <c r="X21" s="7">
        <v>3</v>
      </c>
    </row>
    <row r="22" spans="1:24" ht="25.5" customHeight="1">
      <c r="A22" s="93">
        <v>12</v>
      </c>
      <c r="B22" s="58" t="s">
        <v>127</v>
      </c>
      <c r="C22" s="59">
        <v>1</v>
      </c>
      <c r="D22" s="69" t="s">
        <v>128</v>
      </c>
      <c r="E22" s="59" t="s">
        <v>26</v>
      </c>
      <c r="F22" s="10" t="s">
        <v>40</v>
      </c>
      <c r="G22" s="37">
        <v>202.5</v>
      </c>
      <c r="H22" s="18">
        <f t="shared" si="0"/>
        <v>59.558823529411768</v>
      </c>
      <c r="I22" s="24">
        <f t="shared" si="1"/>
        <v>16</v>
      </c>
      <c r="J22" s="37">
        <v>208.5</v>
      </c>
      <c r="K22" s="18">
        <f t="shared" si="2"/>
        <v>61.32352941176471</v>
      </c>
      <c r="L22" s="17">
        <f t="shared" si="3"/>
        <v>6</v>
      </c>
      <c r="M22" s="37">
        <v>202</v>
      </c>
      <c r="N22" s="18">
        <f t="shared" si="4"/>
        <v>59.411764705882355</v>
      </c>
      <c r="O22" s="17">
        <f t="shared" si="5"/>
        <v>18</v>
      </c>
      <c r="P22" s="36">
        <v>209</v>
      </c>
      <c r="Q22" s="8">
        <f t="shared" si="6"/>
        <v>61.470588235294116</v>
      </c>
      <c r="R22" s="7">
        <f t="shared" si="7"/>
        <v>13</v>
      </c>
      <c r="S22" s="36">
        <v>205</v>
      </c>
      <c r="T22" s="8">
        <f t="shared" si="8"/>
        <v>60.294117647058826</v>
      </c>
      <c r="U22" s="7">
        <f t="shared" si="9"/>
        <v>11</v>
      </c>
      <c r="V22" s="37">
        <f t="shared" si="10"/>
        <v>1027</v>
      </c>
      <c r="W22" s="8">
        <f t="shared" si="11"/>
        <v>60.411764705882355</v>
      </c>
      <c r="X22" s="7">
        <v>3</v>
      </c>
    </row>
    <row r="23" spans="1:24" ht="25.5" customHeight="1">
      <c r="A23" s="93" t="s">
        <v>180</v>
      </c>
      <c r="B23" s="98" t="s">
        <v>165</v>
      </c>
      <c r="C23" s="95" t="s">
        <v>29</v>
      </c>
      <c r="D23" s="58" t="s">
        <v>158</v>
      </c>
      <c r="E23" s="97" t="s">
        <v>27</v>
      </c>
      <c r="F23" s="73" t="s">
        <v>40</v>
      </c>
      <c r="G23" s="37">
        <v>205.5</v>
      </c>
      <c r="H23" s="18">
        <f t="shared" si="0"/>
        <v>60.441176470588239</v>
      </c>
      <c r="I23" s="24">
        <f t="shared" si="1"/>
        <v>13</v>
      </c>
      <c r="J23" s="37">
        <v>200</v>
      </c>
      <c r="K23" s="18">
        <f t="shared" si="2"/>
        <v>58.82352941176471</v>
      </c>
      <c r="L23" s="17">
        <f t="shared" si="3"/>
        <v>17</v>
      </c>
      <c r="M23" s="37">
        <v>209</v>
      </c>
      <c r="N23" s="18">
        <f t="shared" si="4"/>
        <v>61.470588235294116</v>
      </c>
      <c r="O23" s="17">
        <f t="shared" si="5"/>
        <v>11</v>
      </c>
      <c r="P23" s="36">
        <v>210</v>
      </c>
      <c r="Q23" s="8">
        <f t="shared" si="6"/>
        <v>61.764705882352942</v>
      </c>
      <c r="R23" s="7">
        <f t="shared" si="7"/>
        <v>11</v>
      </c>
      <c r="S23" s="36">
        <v>199</v>
      </c>
      <c r="T23" s="8">
        <f t="shared" si="8"/>
        <v>58.529411764705884</v>
      </c>
      <c r="U23" s="7">
        <f t="shared" si="9"/>
        <v>17</v>
      </c>
      <c r="V23" s="37">
        <f t="shared" si="10"/>
        <v>1023.5</v>
      </c>
      <c r="W23" s="8">
        <f t="shared" si="11"/>
        <v>60.205882352941174</v>
      </c>
      <c r="X23" s="7">
        <v>3</v>
      </c>
    </row>
    <row r="24" spans="1:24" ht="25.5" customHeight="1">
      <c r="A24" s="93">
        <v>13</v>
      </c>
      <c r="B24" s="58" t="s">
        <v>177</v>
      </c>
      <c r="C24" s="59">
        <v>2</v>
      </c>
      <c r="D24" s="58" t="s">
        <v>176</v>
      </c>
      <c r="E24" s="59" t="s">
        <v>26</v>
      </c>
      <c r="F24" s="10" t="s">
        <v>40</v>
      </c>
      <c r="G24" s="37">
        <v>201.5</v>
      </c>
      <c r="H24" s="18">
        <f t="shared" si="0"/>
        <v>59.264705882352942</v>
      </c>
      <c r="I24" s="24">
        <f t="shared" si="1"/>
        <v>17</v>
      </c>
      <c r="J24" s="37">
        <v>194.5</v>
      </c>
      <c r="K24" s="18">
        <f t="shared" si="2"/>
        <v>57.205882352941181</v>
      </c>
      <c r="L24" s="17">
        <f t="shared" si="3"/>
        <v>19</v>
      </c>
      <c r="M24" s="37">
        <v>205</v>
      </c>
      <c r="N24" s="18">
        <f t="shared" si="4"/>
        <v>60.294117647058826</v>
      </c>
      <c r="O24" s="17">
        <f t="shared" si="5"/>
        <v>15</v>
      </c>
      <c r="P24" s="36">
        <v>209.5</v>
      </c>
      <c r="Q24" s="8">
        <f t="shared" si="6"/>
        <v>61.617647058823529</v>
      </c>
      <c r="R24" s="7">
        <f t="shared" si="7"/>
        <v>12</v>
      </c>
      <c r="S24" s="36">
        <v>211.5</v>
      </c>
      <c r="T24" s="8">
        <f t="shared" si="8"/>
        <v>62.205882352941181</v>
      </c>
      <c r="U24" s="7">
        <f t="shared" si="9"/>
        <v>5</v>
      </c>
      <c r="V24" s="37">
        <f t="shared" si="10"/>
        <v>1022</v>
      </c>
      <c r="W24" s="8">
        <f t="shared" si="11"/>
        <v>60.117647058823529</v>
      </c>
      <c r="X24" s="7">
        <v>3</v>
      </c>
    </row>
    <row r="25" spans="1:24" ht="25.5" customHeight="1">
      <c r="A25" s="93">
        <v>14</v>
      </c>
      <c r="B25" s="58" t="s">
        <v>166</v>
      </c>
      <c r="C25" s="59">
        <v>3</v>
      </c>
      <c r="D25" s="58" t="s">
        <v>167</v>
      </c>
      <c r="E25" s="59" t="s">
        <v>26</v>
      </c>
      <c r="F25" s="10" t="s">
        <v>40</v>
      </c>
      <c r="G25" s="37">
        <v>204</v>
      </c>
      <c r="H25" s="18">
        <f t="shared" si="0"/>
        <v>60</v>
      </c>
      <c r="I25" s="24">
        <f t="shared" si="1"/>
        <v>15</v>
      </c>
      <c r="J25" s="37">
        <v>204</v>
      </c>
      <c r="K25" s="18">
        <f t="shared" si="2"/>
        <v>60</v>
      </c>
      <c r="L25" s="17">
        <f t="shared" si="3"/>
        <v>14</v>
      </c>
      <c r="M25" s="37">
        <v>203.5</v>
      </c>
      <c r="N25" s="18">
        <f t="shared" si="4"/>
        <v>59.852941176470587</v>
      </c>
      <c r="O25" s="17">
        <f t="shared" si="5"/>
        <v>17</v>
      </c>
      <c r="P25" s="36">
        <v>205.5</v>
      </c>
      <c r="Q25" s="8">
        <f t="shared" si="6"/>
        <v>60.441176470588239</v>
      </c>
      <c r="R25" s="7">
        <f t="shared" si="7"/>
        <v>17</v>
      </c>
      <c r="S25" s="36">
        <v>201.5</v>
      </c>
      <c r="T25" s="8">
        <f t="shared" si="8"/>
        <v>59.264705882352942</v>
      </c>
      <c r="U25" s="7">
        <f t="shared" si="9"/>
        <v>15</v>
      </c>
      <c r="V25" s="37">
        <f t="shared" si="10"/>
        <v>1018.5</v>
      </c>
      <c r="W25" s="8">
        <f t="shared" si="11"/>
        <v>59.911764705882355</v>
      </c>
      <c r="X25" s="7" t="s">
        <v>29</v>
      </c>
    </row>
    <row r="26" spans="1:24" ht="25.5" customHeight="1">
      <c r="A26" s="93">
        <v>15</v>
      </c>
      <c r="B26" s="78" t="s">
        <v>136</v>
      </c>
      <c r="C26" s="59">
        <v>1</v>
      </c>
      <c r="D26" s="58" t="s">
        <v>137</v>
      </c>
      <c r="E26" s="59"/>
      <c r="F26" s="10" t="s">
        <v>38</v>
      </c>
      <c r="G26" s="37">
        <v>196.5</v>
      </c>
      <c r="H26" s="18">
        <f t="shared" si="0"/>
        <v>57.794117647058826</v>
      </c>
      <c r="I26" s="24">
        <f t="shared" si="1"/>
        <v>18</v>
      </c>
      <c r="J26" s="37">
        <v>201.5</v>
      </c>
      <c r="K26" s="18">
        <f t="shared" si="2"/>
        <v>59.264705882352942</v>
      </c>
      <c r="L26" s="17">
        <f t="shared" si="3"/>
        <v>16</v>
      </c>
      <c r="M26" s="37">
        <v>201.5</v>
      </c>
      <c r="N26" s="18">
        <f t="shared" si="4"/>
        <v>59.264705882352942</v>
      </c>
      <c r="O26" s="17">
        <f t="shared" si="5"/>
        <v>19</v>
      </c>
      <c r="P26" s="36">
        <v>204</v>
      </c>
      <c r="Q26" s="8">
        <f t="shared" si="6"/>
        <v>60</v>
      </c>
      <c r="R26" s="7">
        <f t="shared" si="7"/>
        <v>20</v>
      </c>
      <c r="S26" s="36">
        <v>193</v>
      </c>
      <c r="T26" s="8">
        <f t="shared" si="8"/>
        <v>56.764705882352942</v>
      </c>
      <c r="U26" s="7">
        <f t="shared" si="9"/>
        <v>19</v>
      </c>
      <c r="V26" s="37">
        <f t="shared" si="10"/>
        <v>996.5</v>
      </c>
      <c r="W26" s="8">
        <f t="shared" si="11"/>
        <v>58.617647058823529</v>
      </c>
      <c r="X26" s="7" t="s">
        <v>29</v>
      </c>
    </row>
    <row r="27" spans="1:24" ht="25.5" customHeight="1">
      <c r="A27" s="93">
        <v>16</v>
      </c>
      <c r="B27" s="58" t="s">
        <v>131</v>
      </c>
      <c r="C27" s="59">
        <v>1</v>
      </c>
      <c r="D27" s="58" t="s">
        <v>132</v>
      </c>
      <c r="E27" s="59" t="s">
        <v>144</v>
      </c>
      <c r="F27" s="10" t="s">
        <v>40</v>
      </c>
      <c r="G27" s="37">
        <v>196</v>
      </c>
      <c r="H27" s="18">
        <f t="shared" si="0"/>
        <v>57.647058823529413</v>
      </c>
      <c r="I27" s="24">
        <f t="shared" si="1"/>
        <v>19</v>
      </c>
      <c r="J27" s="37">
        <v>194.5</v>
      </c>
      <c r="K27" s="18">
        <f t="shared" si="2"/>
        <v>57.205882352941181</v>
      </c>
      <c r="L27" s="17">
        <f t="shared" si="3"/>
        <v>19</v>
      </c>
      <c r="M27" s="37">
        <v>200</v>
      </c>
      <c r="N27" s="18">
        <f t="shared" si="4"/>
        <v>58.82352941176471</v>
      </c>
      <c r="O27" s="17">
        <f t="shared" si="5"/>
        <v>20</v>
      </c>
      <c r="P27" s="36">
        <v>205</v>
      </c>
      <c r="Q27" s="8">
        <f t="shared" si="6"/>
        <v>60.294117647058826</v>
      </c>
      <c r="R27" s="7">
        <f t="shared" si="7"/>
        <v>18</v>
      </c>
      <c r="S27" s="36">
        <v>196.5</v>
      </c>
      <c r="T27" s="8">
        <f t="shared" si="8"/>
        <v>57.794117647058826</v>
      </c>
      <c r="U27" s="7">
        <f t="shared" si="9"/>
        <v>18</v>
      </c>
      <c r="V27" s="37">
        <f t="shared" si="10"/>
        <v>992</v>
      </c>
      <c r="W27" s="8">
        <f t="shared" si="11"/>
        <v>58.352941176470587</v>
      </c>
      <c r="X27" s="7" t="s">
        <v>29</v>
      </c>
    </row>
    <row r="28" spans="1:24" ht="25.5" customHeight="1">
      <c r="A28" s="93">
        <v>17</v>
      </c>
      <c r="B28" s="58" t="s">
        <v>125</v>
      </c>
      <c r="C28" s="59">
        <v>2</v>
      </c>
      <c r="D28" s="58" t="s">
        <v>126</v>
      </c>
      <c r="E28" s="10" t="s">
        <v>26</v>
      </c>
      <c r="F28" s="10" t="s">
        <v>40</v>
      </c>
      <c r="G28" s="37">
        <v>191</v>
      </c>
      <c r="H28" s="18">
        <f t="shared" si="0"/>
        <v>56.176470588235297</v>
      </c>
      <c r="I28" s="24">
        <f t="shared" si="1"/>
        <v>20</v>
      </c>
      <c r="J28" s="37">
        <v>195.5</v>
      </c>
      <c r="K28" s="18">
        <f t="shared" si="2"/>
        <v>57.5</v>
      </c>
      <c r="L28" s="17">
        <f t="shared" si="3"/>
        <v>18</v>
      </c>
      <c r="M28" s="37">
        <v>204.5</v>
      </c>
      <c r="N28" s="18">
        <f t="shared" si="4"/>
        <v>60.147058823529413</v>
      </c>
      <c r="O28" s="17">
        <f t="shared" si="5"/>
        <v>16</v>
      </c>
      <c r="P28" s="36">
        <v>204.5</v>
      </c>
      <c r="Q28" s="8">
        <f t="shared" si="6"/>
        <v>60.147058823529413</v>
      </c>
      <c r="R28" s="7">
        <f t="shared" si="7"/>
        <v>19</v>
      </c>
      <c r="S28" s="36">
        <v>188</v>
      </c>
      <c r="T28" s="8">
        <f t="shared" si="8"/>
        <v>55.294117647058826</v>
      </c>
      <c r="U28" s="7">
        <f t="shared" si="9"/>
        <v>20</v>
      </c>
      <c r="V28" s="37">
        <f t="shared" si="10"/>
        <v>983.5</v>
      </c>
      <c r="W28" s="8">
        <f t="shared" si="11"/>
        <v>57.852941176470587</v>
      </c>
      <c r="X28" s="7" t="s">
        <v>29</v>
      </c>
    </row>
    <row r="29" spans="1:24" ht="25.5" customHeight="1">
      <c r="A29" s="93" t="s">
        <v>180</v>
      </c>
      <c r="B29" s="58" t="s">
        <v>170</v>
      </c>
      <c r="C29" s="59">
        <v>3</v>
      </c>
      <c r="D29" s="58" t="s">
        <v>171</v>
      </c>
      <c r="E29" s="59" t="s">
        <v>26</v>
      </c>
      <c r="F29" s="10" t="s">
        <v>40</v>
      </c>
      <c r="G29" s="37">
        <v>179</v>
      </c>
      <c r="H29" s="18">
        <f t="shared" si="0"/>
        <v>52.647058823529413</v>
      </c>
      <c r="I29" s="24">
        <f t="shared" si="1"/>
        <v>21</v>
      </c>
      <c r="J29" s="37">
        <v>182.5</v>
      </c>
      <c r="K29" s="18">
        <f t="shared" si="2"/>
        <v>53.676470588235297</v>
      </c>
      <c r="L29" s="17">
        <f t="shared" si="3"/>
        <v>21</v>
      </c>
      <c r="M29" s="37">
        <v>191</v>
      </c>
      <c r="N29" s="18">
        <f t="shared" si="4"/>
        <v>56.176470588235297</v>
      </c>
      <c r="O29" s="17">
        <f t="shared" si="5"/>
        <v>21</v>
      </c>
      <c r="P29" s="36">
        <v>180.5</v>
      </c>
      <c r="Q29" s="8">
        <f t="shared" si="6"/>
        <v>53.088235294117645</v>
      </c>
      <c r="R29" s="7">
        <f t="shared" si="7"/>
        <v>21</v>
      </c>
      <c r="S29" s="36">
        <v>181</v>
      </c>
      <c r="T29" s="8">
        <f t="shared" si="8"/>
        <v>53.235294117647058</v>
      </c>
      <c r="U29" s="7">
        <f t="shared" si="9"/>
        <v>21</v>
      </c>
      <c r="V29" s="37">
        <f t="shared" si="10"/>
        <v>914</v>
      </c>
      <c r="W29" s="8">
        <f t="shared" si="11"/>
        <v>53.764705882352942</v>
      </c>
      <c r="X29" s="7" t="s">
        <v>29</v>
      </c>
    </row>
    <row r="30" spans="1:24" ht="25.5" customHeight="1">
      <c r="A30" s="91" t="e">
        <f>RANK(Q30,Q$9:Q$30,0)</f>
        <v>#N/A</v>
      </c>
      <c r="B30" s="60" t="s">
        <v>173</v>
      </c>
      <c r="C30" s="61">
        <v>2</v>
      </c>
      <c r="D30" s="62" t="s">
        <v>174</v>
      </c>
      <c r="E30" s="10" t="s">
        <v>74</v>
      </c>
      <c r="F30" s="10" t="s">
        <v>78</v>
      </c>
      <c r="G30" s="126" t="s">
        <v>151</v>
      </c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8"/>
    </row>
    <row r="32" spans="1:24">
      <c r="Q32" t="s">
        <v>41</v>
      </c>
    </row>
    <row r="33" spans="17:17">
      <c r="Q33" t="s">
        <v>23</v>
      </c>
    </row>
  </sheetData>
  <sortState ref="A10:X29">
    <sortCondition ref="A9:A29"/>
  </sortState>
  <mergeCells count="21">
    <mergeCell ref="G30:X30"/>
    <mergeCell ref="V7:V8"/>
    <mergeCell ref="W7:W8"/>
    <mergeCell ref="X7:X8"/>
    <mergeCell ref="A1:X1"/>
    <mergeCell ref="A2:X2"/>
    <mergeCell ref="A3:X3"/>
    <mergeCell ref="A4:X4"/>
    <mergeCell ref="A5:X5"/>
    <mergeCell ref="Q6:S6"/>
    <mergeCell ref="A7:A8"/>
    <mergeCell ref="B7:B8"/>
    <mergeCell ref="C7:C8"/>
    <mergeCell ref="D7:D8"/>
    <mergeCell ref="E7:E8"/>
    <mergeCell ref="G7:I7"/>
    <mergeCell ref="J7:L7"/>
    <mergeCell ref="M7:O7"/>
    <mergeCell ref="F7:F8"/>
    <mergeCell ref="P7:R7"/>
    <mergeCell ref="S7:U7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topLeftCell="A7" workbookViewId="0">
      <selection activeCell="A9" sqref="A9:XFD19"/>
    </sheetView>
  </sheetViews>
  <sheetFormatPr defaultRowHeight="15"/>
  <cols>
    <col min="1" max="1" width="5" customWidth="1"/>
    <col min="2" max="2" width="16.5703125" customWidth="1"/>
    <col min="3" max="3" width="5.42578125" customWidth="1"/>
    <col min="4" max="4" width="33.42578125" customWidth="1"/>
    <col min="5" max="5" width="13.85546875" customWidth="1"/>
    <col min="6" max="6" width="10" customWidth="1"/>
    <col min="7" max="9" width="7.140625" customWidth="1"/>
    <col min="10" max="10" width="4.28515625" customWidth="1"/>
    <col min="11" max="13" width="7.140625" customWidth="1"/>
    <col min="14" max="14" width="3.5703125" customWidth="1"/>
    <col min="15" max="17" width="7.140625" customWidth="1"/>
    <col min="18" max="18" width="3.5703125" customWidth="1"/>
    <col min="19" max="21" width="7.140625" customWidth="1"/>
    <col min="22" max="22" width="3.7109375" customWidth="1"/>
    <col min="23" max="24" width="8" customWidth="1"/>
    <col min="25" max="25" width="7.28515625" customWidth="1"/>
    <col min="26" max="26" width="4.28515625" customWidth="1"/>
    <col min="27" max="29" width="7.5703125" customWidth="1"/>
  </cols>
  <sheetData>
    <row r="1" spans="1:29" ht="18">
      <c r="A1" s="110" t="s">
        <v>30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</row>
    <row r="2" spans="1:29" ht="15" customHeight="1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</row>
    <row r="3" spans="1:29">
      <c r="A3" s="111" t="s">
        <v>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</row>
    <row r="4" spans="1:29" ht="15.75">
      <c r="A4" s="112" t="s">
        <v>44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</row>
    <row r="5" spans="1:29">
      <c r="A5" s="113" t="s">
        <v>175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1:29" ht="15.75">
      <c r="A6" s="38" t="s">
        <v>1</v>
      </c>
      <c r="B6" s="38"/>
      <c r="C6" s="1"/>
      <c r="D6" s="1"/>
      <c r="E6" s="3"/>
      <c r="Q6" s="118"/>
      <c r="R6" s="118"/>
      <c r="S6" s="118"/>
      <c r="T6" s="118"/>
      <c r="U6" s="118"/>
      <c r="AA6" s="88" t="s">
        <v>157</v>
      </c>
    </row>
    <row r="7" spans="1:29" ht="15" customHeight="1">
      <c r="A7" s="134" t="s">
        <v>8</v>
      </c>
      <c r="B7" s="132" t="s">
        <v>21</v>
      </c>
      <c r="C7" s="114" t="s">
        <v>3</v>
      </c>
      <c r="D7" s="132" t="s">
        <v>22</v>
      </c>
      <c r="E7" s="132" t="s">
        <v>5</v>
      </c>
      <c r="F7" s="132" t="s">
        <v>6</v>
      </c>
      <c r="G7" s="131" t="s">
        <v>43</v>
      </c>
      <c r="H7" s="131"/>
      <c r="I7" s="131"/>
      <c r="J7" s="129" t="s">
        <v>8</v>
      </c>
      <c r="K7" s="131" t="s">
        <v>9</v>
      </c>
      <c r="L7" s="131"/>
      <c r="M7" s="131"/>
      <c r="N7" s="129" t="s">
        <v>8</v>
      </c>
      <c r="O7" s="131" t="s">
        <v>10</v>
      </c>
      <c r="P7" s="131"/>
      <c r="Q7" s="131"/>
      <c r="R7" s="129" t="s">
        <v>8</v>
      </c>
      <c r="S7" s="131" t="s">
        <v>11</v>
      </c>
      <c r="T7" s="131"/>
      <c r="U7" s="131"/>
      <c r="V7" s="129" t="s">
        <v>8</v>
      </c>
      <c r="W7" s="131" t="s">
        <v>42</v>
      </c>
      <c r="X7" s="131"/>
      <c r="Y7" s="131"/>
      <c r="Z7" s="129" t="s">
        <v>8</v>
      </c>
      <c r="AA7" s="132" t="s">
        <v>45</v>
      </c>
      <c r="AB7" s="132" t="s">
        <v>46</v>
      </c>
      <c r="AC7" s="132" t="s">
        <v>47</v>
      </c>
    </row>
    <row r="8" spans="1:29" ht="33.75">
      <c r="A8" s="135"/>
      <c r="B8" s="133"/>
      <c r="C8" s="115"/>
      <c r="D8" s="133"/>
      <c r="E8" s="133"/>
      <c r="F8" s="133"/>
      <c r="G8" s="39" t="s">
        <v>45</v>
      </c>
      <c r="H8" s="40" t="s">
        <v>46</v>
      </c>
      <c r="I8" s="41" t="s">
        <v>16</v>
      </c>
      <c r="J8" s="130"/>
      <c r="K8" s="39" t="s">
        <v>45</v>
      </c>
      <c r="L8" s="40" t="s">
        <v>46</v>
      </c>
      <c r="M8" s="41" t="s">
        <v>16</v>
      </c>
      <c r="N8" s="130"/>
      <c r="O8" s="39" t="s">
        <v>45</v>
      </c>
      <c r="P8" s="40" t="s">
        <v>46</v>
      </c>
      <c r="Q8" s="41" t="s">
        <v>16</v>
      </c>
      <c r="R8" s="130"/>
      <c r="S8" s="39" t="s">
        <v>45</v>
      </c>
      <c r="T8" s="40" t="s">
        <v>46</v>
      </c>
      <c r="U8" s="41" t="s">
        <v>16</v>
      </c>
      <c r="V8" s="130"/>
      <c r="W8" s="39" t="s">
        <v>45</v>
      </c>
      <c r="X8" s="40" t="s">
        <v>46</v>
      </c>
      <c r="Y8" s="41" t="s">
        <v>16</v>
      </c>
      <c r="Z8" s="130"/>
      <c r="AA8" s="133"/>
      <c r="AB8" s="133"/>
      <c r="AC8" s="133"/>
    </row>
    <row r="9" spans="1:29" ht="27.75" customHeight="1">
      <c r="A9" s="13">
        <f t="shared" ref="A9:A19" si="0">RANK(AC9,AC$8:AC$19,0)</f>
        <v>1</v>
      </c>
      <c r="B9" s="25" t="s">
        <v>86</v>
      </c>
      <c r="C9" s="29">
        <v>1</v>
      </c>
      <c r="D9" s="25" t="s">
        <v>93</v>
      </c>
      <c r="E9" s="29" t="s">
        <v>144</v>
      </c>
      <c r="F9" s="34" t="s">
        <v>40</v>
      </c>
      <c r="G9" s="42">
        <v>67.5</v>
      </c>
      <c r="H9" s="42">
        <v>68</v>
      </c>
      <c r="I9" s="43">
        <f t="shared" ref="I9:I19" si="1">(G9+H9)/2</f>
        <v>67.75</v>
      </c>
      <c r="J9" s="7">
        <f t="shared" ref="J9:J19" si="2">RANK(I9,I$8:I$29,0)</f>
        <v>1</v>
      </c>
      <c r="K9" s="92">
        <v>66</v>
      </c>
      <c r="L9" s="92">
        <v>68</v>
      </c>
      <c r="M9" s="43">
        <f t="shared" ref="M9:M19" si="3">(K9+L9)/2</f>
        <v>67</v>
      </c>
      <c r="N9" s="7">
        <f t="shared" ref="N9:N19" si="4">RANK(M9,M$8:M$29,0)</f>
        <v>1</v>
      </c>
      <c r="O9" s="42">
        <v>64</v>
      </c>
      <c r="P9" s="42">
        <v>66</v>
      </c>
      <c r="Q9" s="43">
        <f t="shared" ref="Q9:Q19" si="5">(O9+P9)/2</f>
        <v>65</v>
      </c>
      <c r="R9" s="7">
        <f t="shared" ref="R9:R19" si="6">RANK(Q9,Q$8:Q$29,0)</f>
        <v>6</v>
      </c>
      <c r="S9" s="42">
        <v>67.25</v>
      </c>
      <c r="T9" s="42">
        <v>68</v>
      </c>
      <c r="U9" s="43">
        <f t="shared" ref="U9:U19" si="7">(S9+T9)/2</f>
        <v>67.625</v>
      </c>
      <c r="V9" s="7">
        <f t="shared" ref="V9:V19" si="8">RANK(U9,U$8:U$29,0)</f>
        <v>2</v>
      </c>
      <c r="W9" s="42">
        <v>65.5</v>
      </c>
      <c r="X9" s="42">
        <v>68</v>
      </c>
      <c r="Y9" s="43">
        <f t="shared" ref="Y9:Y19" si="9">(W9+X9)/2</f>
        <v>66.75</v>
      </c>
      <c r="Z9" s="7">
        <f t="shared" ref="Z9:Z19" si="10">RANK(Y9,Y$8:Y$29,0)</f>
        <v>1</v>
      </c>
      <c r="AA9" s="43">
        <f t="shared" ref="AA9:AA19" si="11">(G9+K9+O9+S9+W9)/5</f>
        <v>66.05</v>
      </c>
      <c r="AB9" s="43">
        <f t="shared" ref="AB9:AB19" si="12">(H9+L9+P9+T9+X9)/5</f>
        <v>67.599999999999994</v>
      </c>
      <c r="AC9" s="43">
        <f t="shared" ref="AC9:AC19" si="13">(AA9+AB9)/2</f>
        <v>66.824999999999989</v>
      </c>
    </row>
    <row r="10" spans="1:29" ht="27.75" customHeight="1">
      <c r="A10" s="89">
        <f t="shared" si="0"/>
        <v>2</v>
      </c>
      <c r="B10" s="25" t="s">
        <v>80</v>
      </c>
      <c r="C10" s="29" t="s">
        <v>28</v>
      </c>
      <c r="D10" s="53" t="s">
        <v>88</v>
      </c>
      <c r="E10" s="29" t="s">
        <v>144</v>
      </c>
      <c r="F10" s="34" t="s">
        <v>40</v>
      </c>
      <c r="G10" s="42">
        <v>65.25</v>
      </c>
      <c r="H10" s="42">
        <v>68</v>
      </c>
      <c r="I10" s="43">
        <f t="shared" si="1"/>
        <v>66.625</v>
      </c>
      <c r="J10" s="7">
        <f t="shared" si="2"/>
        <v>4</v>
      </c>
      <c r="K10" s="92">
        <v>64.5</v>
      </c>
      <c r="L10" s="92">
        <v>66</v>
      </c>
      <c r="M10" s="43">
        <f t="shared" si="3"/>
        <v>65.25</v>
      </c>
      <c r="N10" s="7">
        <f t="shared" si="4"/>
        <v>3</v>
      </c>
      <c r="O10" s="42">
        <v>65.5</v>
      </c>
      <c r="P10" s="42">
        <v>69</v>
      </c>
      <c r="Q10" s="43">
        <f t="shared" si="5"/>
        <v>67.25</v>
      </c>
      <c r="R10" s="7">
        <f t="shared" si="6"/>
        <v>2</v>
      </c>
      <c r="S10" s="42">
        <v>65.5</v>
      </c>
      <c r="T10" s="42">
        <v>68</v>
      </c>
      <c r="U10" s="43">
        <f t="shared" si="7"/>
        <v>66.75</v>
      </c>
      <c r="V10" s="7">
        <f t="shared" si="8"/>
        <v>5</v>
      </c>
      <c r="W10" s="42">
        <v>64.75</v>
      </c>
      <c r="X10" s="42">
        <v>65</v>
      </c>
      <c r="Y10" s="43">
        <f t="shared" si="9"/>
        <v>64.875</v>
      </c>
      <c r="Z10" s="7">
        <f t="shared" si="10"/>
        <v>5</v>
      </c>
      <c r="AA10" s="43">
        <f t="shared" si="11"/>
        <v>65.099999999999994</v>
      </c>
      <c r="AB10" s="43">
        <f t="shared" si="12"/>
        <v>67.2</v>
      </c>
      <c r="AC10" s="43">
        <f t="shared" si="13"/>
        <v>66.150000000000006</v>
      </c>
    </row>
    <row r="11" spans="1:29" ht="27.75" customHeight="1">
      <c r="A11" s="89">
        <f t="shared" si="0"/>
        <v>3</v>
      </c>
      <c r="B11" s="25" t="s">
        <v>87</v>
      </c>
      <c r="C11" s="29">
        <v>1</v>
      </c>
      <c r="D11" s="25" t="s">
        <v>95</v>
      </c>
      <c r="E11" s="34" t="s">
        <v>144</v>
      </c>
      <c r="F11" s="34" t="s">
        <v>40</v>
      </c>
      <c r="G11" s="42">
        <v>66.25</v>
      </c>
      <c r="H11" s="42">
        <v>68</v>
      </c>
      <c r="I11" s="43">
        <f t="shared" si="1"/>
        <v>67.125</v>
      </c>
      <c r="J11" s="7">
        <f t="shared" si="2"/>
        <v>3</v>
      </c>
      <c r="K11" s="92">
        <v>65.75</v>
      </c>
      <c r="L11" s="92">
        <v>67</v>
      </c>
      <c r="M11" s="43">
        <f t="shared" si="3"/>
        <v>66.375</v>
      </c>
      <c r="N11" s="7">
        <f t="shared" si="4"/>
        <v>2</v>
      </c>
      <c r="O11" s="42">
        <v>65</v>
      </c>
      <c r="P11" s="42">
        <v>66</v>
      </c>
      <c r="Q11" s="43">
        <f t="shared" si="5"/>
        <v>65.5</v>
      </c>
      <c r="R11" s="7">
        <f t="shared" si="6"/>
        <v>4</v>
      </c>
      <c r="S11" s="42">
        <v>66</v>
      </c>
      <c r="T11" s="42">
        <v>68</v>
      </c>
      <c r="U11" s="43">
        <f t="shared" si="7"/>
        <v>67</v>
      </c>
      <c r="V11" s="7">
        <f t="shared" si="8"/>
        <v>3</v>
      </c>
      <c r="W11" s="42">
        <v>64.5</v>
      </c>
      <c r="X11" s="42">
        <v>64</v>
      </c>
      <c r="Y11" s="43">
        <f t="shared" si="9"/>
        <v>64.25</v>
      </c>
      <c r="Z11" s="7">
        <f t="shared" si="10"/>
        <v>7</v>
      </c>
      <c r="AA11" s="43">
        <f t="shared" si="11"/>
        <v>65.5</v>
      </c>
      <c r="AB11" s="43">
        <f t="shared" si="12"/>
        <v>66.599999999999994</v>
      </c>
      <c r="AC11" s="43">
        <f t="shared" si="13"/>
        <v>66.05</v>
      </c>
    </row>
    <row r="12" spans="1:29" ht="27.75" customHeight="1">
      <c r="A12" s="89">
        <f t="shared" si="0"/>
        <v>4</v>
      </c>
      <c r="B12" s="45" t="s">
        <v>82</v>
      </c>
      <c r="C12" s="29">
        <v>1</v>
      </c>
      <c r="D12" s="25" t="s">
        <v>89</v>
      </c>
      <c r="E12" s="29" t="s">
        <v>144</v>
      </c>
      <c r="F12" s="34" t="s">
        <v>40</v>
      </c>
      <c r="G12" s="42">
        <v>65.25</v>
      </c>
      <c r="H12" s="42">
        <v>68</v>
      </c>
      <c r="I12" s="43">
        <f t="shared" si="1"/>
        <v>66.625</v>
      </c>
      <c r="J12" s="7">
        <f t="shared" si="2"/>
        <v>4</v>
      </c>
      <c r="K12" s="92">
        <v>62.25</v>
      </c>
      <c r="L12" s="92">
        <v>64</v>
      </c>
      <c r="M12" s="43">
        <f t="shared" si="3"/>
        <v>63.125</v>
      </c>
      <c r="N12" s="7">
        <f t="shared" si="4"/>
        <v>8</v>
      </c>
      <c r="O12" s="42">
        <v>66.75</v>
      </c>
      <c r="P12" s="42">
        <v>68</v>
      </c>
      <c r="Q12" s="43">
        <f t="shared" si="5"/>
        <v>67.375</v>
      </c>
      <c r="R12" s="7">
        <f t="shared" si="6"/>
        <v>1</v>
      </c>
      <c r="S12" s="42">
        <v>67</v>
      </c>
      <c r="T12" s="42">
        <v>69</v>
      </c>
      <c r="U12" s="43">
        <f t="shared" si="7"/>
        <v>68</v>
      </c>
      <c r="V12" s="7">
        <f t="shared" si="8"/>
        <v>1</v>
      </c>
      <c r="W12" s="42">
        <v>65</v>
      </c>
      <c r="X12" s="42">
        <v>65</v>
      </c>
      <c r="Y12" s="43">
        <f t="shared" si="9"/>
        <v>65</v>
      </c>
      <c r="Z12" s="7">
        <f t="shared" si="10"/>
        <v>4</v>
      </c>
      <c r="AA12" s="43">
        <f t="shared" si="11"/>
        <v>65.25</v>
      </c>
      <c r="AB12" s="43">
        <f t="shared" si="12"/>
        <v>66.8</v>
      </c>
      <c r="AC12" s="43">
        <f t="shared" si="13"/>
        <v>66.025000000000006</v>
      </c>
    </row>
    <row r="13" spans="1:29" ht="27.75" customHeight="1">
      <c r="A13" s="89">
        <f t="shared" si="0"/>
        <v>5</v>
      </c>
      <c r="B13" s="27" t="s">
        <v>53</v>
      </c>
      <c r="C13" s="50">
        <v>1</v>
      </c>
      <c r="D13" s="48" t="s">
        <v>64</v>
      </c>
      <c r="E13" s="35" t="s">
        <v>72</v>
      </c>
      <c r="F13" s="34" t="s">
        <v>77</v>
      </c>
      <c r="G13" s="42">
        <v>65.5</v>
      </c>
      <c r="H13" s="42">
        <v>69</v>
      </c>
      <c r="I13" s="43">
        <f t="shared" si="1"/>
        <v>67.25</v>
      </c>
      <c r="J13" s="7">
        <f t="shared" si="2"/>
        <v>2</v>
      </c>
      <c r="K13" s="92">
        <v>63.25</v>
      </c>
      <c r="L13" s="92">
        <v>65</v>
      </c>
      <c r="M13" s="43">
        <f t="shared" si="3"/>
        <v>64.125</v>
      </c>
      <c r="N13" s="7">
        <f t="shared" si="4"/>
        <v>6</v>
      </c>
      <c r="O13" s="42">
        <v>65.75</v>
      </c>
      <c r="P13" s="42">
        <v>67</v>
      </c>
      <c r="Q13" s="43">
        <f t="shared" si="5"/>
        <v>66.375</v>
      </c>
      <c r="R13" s="7">
        <f t="shared" si="6"/>
        <v>3</v>
      </c>
      <c r="S13" s="42">
        <v>65</v>
      </c>
      <c r="T13" s="42">
        <v>67</v>
      </c>
      <c r="U13" s="43">
        <f t="shared" si="7"/>
        <v>66</v>
      </c>
      <c r="V13" s="7">
        <f t="shared" si="8"/>
        <v>6</v>
      </c>
      <c r="W13" s="42">
        <v>63.25</v>
      </c>
      <c r="X13" s="42">
        <v>66</v>
      </c>
      <c r="Y13" s="43">
        <f t="shared" si="9"/>
        <v>64.625</v>
      </c>
      <c r="Z13" s="7">
        <f t="shared" si="10"/>
        <v>6</v>
      </c>
      <c r="AA13" s="43">
        <f t="shared" si="11"/>
        <v>64.55</v>
      </c>
      <c r="AB13" s="43">
        <f t="shared" si="12"/>
        <v>66.8</v>
      </c>
      <c r="AC13" s="43">
        <f t="shared" si="13"/>
        <v>65.674999999999997</v>
      </c>
    </row>
    <row r="14" spans="1:29" ht="27.75" customHeight="1">
      <c r="A14" s="89">
        <f t="shared" si="0"/>
        <v>6</v>
      </c>
      <c r="B14" s="25" t="s">
        <v>83</v>
      </c>
      <c r="C14" s="29">
        <v>1</v>
      </c>
      <c r="D14" s="25" t="s">
        <v>90</v>
      </c>
      <c r="E14" s="29" t="s">
        <v>144</v>
      </c>
      <c r="F14" s="34" t="s">
        <v>40</v>
      </c>
      <c r="G14" s="42">
        <v>62.25</v>
      </c>
      <c r="H14" s="42">
        <v>63</v>
      </c>
      <c r="I14" s="43">
        <f t="shared" si="1"/>
        <v>62.625</v>
      </c>
      <c r="J14" s="7">
        <f t="shared" si="2"/>
        <v>9</v>
      </c>
      <c r="K14" s="92">
        <v>63.5</v>
      </c>
      <c r="L14" s="92">
        <v>66</v>
      </c>
      <c r="M14" s="43">
        <f t="shared" si="3"/>
        <v>64.75</v>
      </c>
      <c r="N14" s="7">
        <f t="shared" si="4"/>
        <v>4</v>
      </c>
      <c r="O14" s="42">
        <v>61.75</v>
      </c>
      <c r="P14" s="42">
        <v>61</v>
      </c>
      <c r="Q14" s="43">
        <f t="shared" si="5"/>
        <v>61.375</v>
      </c>
      <c r="R14" s="7">
        <f t="shared" si="6"/>
        <v>11</v>
      </c>
      <c r="S14" s="42">
        <v>67</v>
      </c>
      <c r="T14" s="42">
        <v>67</v>
      </c>
      <c r="U14" s="43">
        <f t="shared" si="7"/>
        <v>67</v>
      </c>
      <c r="V14" s="7">
        <f t="shared" si="8"/>
        <v>3</v>
      </c>
      <c r="W14" s="42">
        <v>66.25</v>
      </c>
      <c r="X14" s="42">
        <v>66</v>
      </c>
      <c r="Y14" s="43">
        <f t="shared" si="9"/>
        <v>66.125</v>
      </c>
      <c r="Z14" s="7">
        <f t="shared" si="10"/>
        <v>2</v>
      </c>
      <c r="AA14" s="43">
        <f t="shared" si="11"/>
        <v>64.150000000000006</v>
      </c>
      <c r="AB14" s="43">
        <f t="shared" si="12"/>
        <v>64.599999999999994</v>
      </c>
      <c r="AC14" s="43">
        <f t="shared" si="13"/>
        <v>64.375</v>
      </c>
    </row>
    <row r="15" spans="1:29" ht="27.75" customHeight="1">
      <c r="A15" s="89">
        <f t="shared" si="0"/>
        <v>7</v>
      </c>
      <c r="B15" s="25" t="s">
        <v>70</v>
      </c>
      <c r="C15" s="33">
        <v>2</v>
      </c>
      <c r="D15" s="32" t="s">
        <v>58</v>
      </c>
      <c r="E15" s="34" t="s">
        <v>37</v>
      </c>
      <c r="F15" s="34" t="s">
        <v>40</v>
      </c>
      <c r="G15" s="42">
        <v>64</v>
      </c>
      <c r="H15" s="42">
        <v>67</v>
      </c>
      <c r="I15" s="43">
        <f t="shared" si="1"/>
        <v>65.5</v>
      </c>
      <c r="J15" s="7">
        <f t="shared" si="2"/>
        <v>6</v>
      </c>
      <c r="K15" s="92">
        <v>62.5</v>
      </c>
      <c r="L15" s="92">
        <v>67</v>
      </c>
      <c r="M15" s="43">
        <f t="shared" si="3"/>
        <v>64.75</v>
      </c>
      <c r="N15" s="7">
        <f t="shared" si="4"/>
        <v>4</v>
      </c>
      <c r="O15" s="42">
        <v>63</v>
      </c>
      <c r="P15" s="42">
        <v>67</v>
      </c>
      <c r="Q15" s="43">
        <f t="shared" si="5"/>
        <v>65</v>
      </c>
      <c r="R15" s="7">
        <f t="shared" si="6"/>
        <v>6</v>
      </c>
      <c r="S15" s="42">
        <v>61</v>
      </c>
      <c r="T15" s="42">
        <v>62</v>
      </c>
      <c r="U15" s="43">
        <f t="shared" si="7"/>
        <v>61.5</v>
      </c>
      <c r="V15" s="7">
        <f t="shared" si="8"/>
        <v>10</v>
      </c>
      <c r="W15" s="42">
        <v>62.75</v>
      </c>
      <c r="X15" s="42">
        <v>65</v>
      </c>
      <c r="Y15" s="43">
        <f t="shared" si="9"/>
        <v>63.875</v>
      </c>
      <c r="Z15" s="7">
        <f t="shared" si="10"/>
        <v>8</v>
      </c>
      <c r="AA15" s="43">
        <f t="shared" si="11"/>
        <v>62.65</v>
      </c>
      <c r="AB15" s="43">
        <f t="shared" si="12"/>
        <v>65.599999999999994</v>
      </c>
      <c r="AC15" s="43">
        <f t="shared" si="13"/>
        <v>64.125</v>
      </c>
    </row>
    <row r="16" spans="1:29" ht="27.75" customHeight="1">
      <c r="A16" s="89">
        <f t="shared" si="0"/>
        <v>8</v>
      </c>
      <c r="B16" s="26" t="s">
        <v>49</v>
      </c>
      <c r="C16" s="31">
        <v>1</v>
      </c>
      <c r="D16" s="26" t="s">
        <v>59</v>
      </c>
      <c r="E16" s="34" t="s">
        <v>71</v>
      </c>
      <c r="F16" s="34" t="s">
        <v>40</v>
      </c>
      <c r="G16" s="42">
        <v>63.25</v>
      </c>
      <c r="H16" s="42">
        <v>65</v>
      </c>
      <c r="I16" s="43">
        <f t="shared" si="1"/>
        <v>64.125</v>
      </c>
      <c r="J16" s="7">
        <f t="shared" si="2"/>
        <v>7</v>
      </c>
      <c r="K16" s="92">
        <v>61.75</v>
      </c>
      <c r="L16" s="92">
        <v>65</v>
      </c>
      <c r="M16" s="43">
        <f t="shared" si="3"/>
        <v>63.375</v>
      </c>
      <c r="N16" s="7">
        <f t="shared" si="4"/>
        <v>7</v>
      </c>
      <c r="O16" s="42">
        <v>61.5</v>
      </c>
      <c r="P16" s="42">
        <v>63</v>
      </c>
      <c r="Q16" s="43">
        <f t="shared" si="5"/>
        <v>62.25</v>
      </c>
      <c r="R16" s="7">
        <f t="shared" si="6"/>
        <v>9</v>
      </c>
      <c r="S16" s="42">
        <v>63.5</v>
      </c>
      <c r="T16" s="42">
        <v>64</v>
      </c>
      <c r="U16" s="43">
        <f t="shared" si="7"/>
        <v>63.75</v>
      </c>
      <c r="V16" s="7">
        <f t="shared" si="8"/>
        <v>7</v>
      </c>
      <c r="W16" s="42">
        <v>65.5</v>
      </c>
      <c r="X16" s="42">
        <v>65</v>
      </c>
      <c r="Y16" s="43">
        <f t="shared" si="9"/>
        <v>65.25</v>
      </c>
      <c r="Z16" s="7">
        <f t="shared" si="10"/>
        <v>3</v>
      </c>
      <c r="AA16" s="43">
        <f t="shared" si="11"/>
        <v>63.1</v>
      </c>
      <c r="AB16" s="43">
        <f t="shared" si="12"/>
        <v>64.400000000000006</v>
      </c>
      <c r="AC16" s="43">
        <f t="shared" si="13"/>
        <v>63.75</v>
      </c>
    </row>
    <row r="17" spans="1:29" ht="27.75" customHeight="1">
      <c r="A17" s="89">
        <f t="shared" si="0"/>
        <v>9</v>
      </c>
      <c r="B17" s="27" t="s">
        <v>57</v>
      </c>
      <c r="C17" s="50">
        <v>2</v>
      </c>
      <c r="D17" s="48" t="s">
        <v>68</v>
      </c>
      <c r="E17" s="34" t="s">
        <v>76</v>
      </c>
      <c r="F17" s="35" t="s">
        <v>39</v>
      </c>
      <c r="G17" s="92">
        <v>63.25</v>
      </c>
      <c r="H17" s="92">
        <v>63</v>
      </c>
      <c r="I17" s="43">
        <f t="shared" si="1"/>
        <v>63.125</v>
      </c>
      <c r="J17" s="7">
        <f t="shared" si="2"/>
        <v>8</v>
      </c>
      <c r="K17" s="92">
        <v>57</v>
      </c>
      <c r="L17" s="92">
        <v>62</v>
      </c>
      <c r="M17" s="43">
        <f t="shared" si="3"/>
        <v>59.5</v>
      </c>
      <c r="N17" s="7">
        <f t="shared" si="4"/>
        <v>11</v>
      </c>
      <c r="O17" s="42">
        <v>65.25</v>
      </c>
      <c r="P17" s="42">
        <v>65</v>
      </c>
      <c r="Q17" s="43">
        <f t="shared" si="5"/>
        <v>65.125</v>
      </c>
      <c r="R17" s="7">
        <f t="shared" si="6"/>
        <v>5</v>
      </c>
      <c r="S17" s="42">
        <v>63.5</v>
      </c>
      <c r="T17" s="42">
        <v>63</v>
      </c>
      <c r="U17" s="43">
        <f t="shared" si="7"/>
        <v>63.25</v>
      </c>
      <c r="V17" s="7">
        <f t="shared" si="8"/>
        <v>8</v>
      </c>
      <c r="W17" s="42">
        <v>64</v>
      </c>
      <c r="X17" s="42">
        <v>61</v>
      </c>
      <c r="Y17" s="43">
        <f t="shared" si="9"/>
        <v>62.5</v>
      </c>
      <c r="Z17" s="7">
        <f t="shared" si="10"/>
        <v>9</v>
      </c>
      <c r="AA17" s="43">
        <f t="shared" si="11"/>
        <v>62.6</v>
      </c>
      <c r="AB17" s="43">
        <f t="shared" si="12"/>
        <v>62.8</v>
      </c>
      <c r="AC17" s="43">
        <f t="shared" si="13"/>
        <v>62.7</v>
      </c>
    </row>
    <row r="18" spans="1:29" ht="27.75" customHeight="1">
      <c r="A18" s="89">
        <f t="shared" si="0"/>
        <v>10</v>
      </c>
      <c r="B18" s="25" t="s">
        <v>85</v>
      </c>
      <c r="C18" s="29">
        <v>1</v>
      </c>
      <c r="D18" s="25" t="s">
        <v>92</v>
      </c>
      <c r="E18" s="29" t="s">
        <v>144</v>
      </c>
      <c r="F18" s="34" t="s">
        <v>40</v>
      </c>
      <c r="G18" s="92">
        <v>59</v>
      </c>
      <c r="H18" s="92">
        <v>64</v>
      </c>
      <c r="I18" s="43">
        <f t="shared" si="1"/>
        <v>61.5</v>
      </c>
      <c r="J18" s="7">
        <f t="shared" si="2"/>
        <v>10</v>
      </c>
      <c r="K18" s="92">
        <v>57.25</v>
      </c>
      <c r="L18" s="92">
        <v>62</v>
      </c>
      <c r="M18" s="43">
        <f t="shared" si="3"/>
        <v>59.625</v>
      </c>
      <c r="N18" s="7">
        <f t="shared" si="4"/>
        <v>10</v>
      </c>
      <c r="O18" s="42">
        <v>61</v>
      </c>
      <c r="P18" s="42">
        <v>66</v>
      </c>
      <c r="Q18" s="43">
        <f t="shared" si="5"/>
        <v>63.5</v>
      </c>
      <c r="R18" s="7">
        <f t="shared" si="6"/>
        <v>8</v>
      </c>
      <c r="S18" s="42">
        <v>61.75</v>
      </c>
      <c r="T18" s="42">
        <v>63</v>
      </c>
      <c r="U18" s="43">
        <f t="shared" si="7"/>
        <v>62.375</v>
      </c>
      <c r="V18" s="7">
        <f t="shared" si="8"/>
        <v>9</v>
      </c>
      <c r="W18" s="42">
        <v>58.25</v>
      </c>
      <c r="X18" s="42">
        <v>62</v>
      </c>
      <c r="Y18" s="43">
        <f t="shared" si="9"/>
        <v>60.125</v>
      </c>
      <c r="Z18" s="7">
        <f t="shared" si="10"/>
        <v>11</v>
      </c>
      <c r="AA18" s="43">
        <f t="shared" si="11"/>
        <v>59.45</v>
      </c>
      <c r="AB18" s="43">
        <f t="shared" si="12"/>
        <v>63.4</v>
      </c>
      <c r="AC18" s="43">
        <f t="shared" si="13"/>
        <v>61.424999999999997</v>
      </c>
    </row>
    <row r="19" spans="1:29" ht="27.75" customHeight="1">
      <c r="A19" s="89">
        <f t="shared" si="0"/>
        <v>11</v>
      </c>
      <c r="B19" s="25" t="s">
        <v>32</v>
      </c>
      <c r="C19" s="29">
        <v>1</v>
      </c>
      <c r="D19" s="25" t="s">
        <v>34</v>
      </c>
      <c r="E19" s="34" t="s">
        <v>37</v>
      </c>
      <c r="F19" s="34" t="s">
        <v>40</v>
      </c>
      <c r="G19" s="42">
        <v>61.5</v>
      </c>
      <c r="H19" s="42">
        <v>60</v>
      </c>
      <c r="I19" s="43">
        <f t="shared" si="1"/>
        <v>60.75</v>
      </c>
      <c r="J19" s="7">
        <f t="shared" si="2"/>
        <v>11</v>
      </c>
      <c r="K19" s="92">
        <v>59.25</v>
      </c>
      <c r="L19" s="92">
        <v>61</v>
      </c>
      <c r="M19" s="43">
        <f t="shared" si="3"/>
        <v>60.125</v>
      </c>
      <c r="N19" s="7">
        <f t="shared" si="4"/>
        <v>9</v>
      </c>
      <c r="O19" s="42">
        <v>63</v>
      </c>
      <c r="P19" s="42">
        <v>61</v>
      </c>
      <c r="Q19" s="43">
        <f t="shared" si="5"/>
        <v>62</v>
      </c>
      <c r="R19" s="7">
        <f t="shared" si="6"/>
        <v>10</v>
      </c>
      <c r="S19" s="42">
        <v>60.25</v>
      </c>
      <c r="T19" s="42">
        <v>61</v>
      </c>
      <c r="U19" s="43">
        <f t="shared" si="7"/>
        <v>60.625</v>
      </c>
      <c r="V19" s="7">
        <f t="shared" si="8"/>
        <v>11</v>
      </c>
      <c r="W19" s="42">
        <v>60.75</v>
      </c>
      <c r="X19" s="42">
        <v>60</v>
      </c>
      <c r="Y19" s="43">
        <f t="shared" si="9"/>
        <v>60.375</v>
      </c>
      <c r="Z19" s="7">
        <f t="shared" si="10"/>
        <v>10</v>
      </c>
      <c r="AA19" s="43">
        <f t="shared" si="11"/>
        <v>60.95</v>
      </c>
      <c r="AB19" s="43">
        <f t="shared" si="12"/>
        <v>60.6</v>
      </c>
      <c r="AC19" s="43">
        <f t="shared" si="13"/>
        <v>60.775000000000006</v>
      </c>
    </row>
    <row r="21" spans="1:29">
      <c r="B21" s="19" t="s">
        <v>18</v>
      </c>
      <c r="T21" t="s">
        <v>41</v>
      </c>
    </row>
    <row r="22" spans="1:29">
      <c r="B22" s="20" t="s">
        <v>19</v>
      </c>
      <c r="T22" t="s">
        <v>23</v>
      </c>
    </row>
  </sheetData>
  <sortState ref="A9:AC19">
    <sortCondition ref="A9:A19"/>
  </sortState>
  <mergeCells count="25">
    <mergeCell ref="AC7:AC8"/>
    <mergeCell ref="A1:AC1"/>
    <mergeCell ref="A2:AC2"/>
    <mergeCell ref="A3:AC3"/>
    <mergeCell ref="A4:AC4"/>
    <mergeCell ref="A5:AC5"/>
    <mergeCell ref="V7:V8"/>
    <mergeCell ref="W7:Y7"/>
    <mergeCell ref="Z7:Z8"/>
    <mergeCell ref="AA7:AA8"/>
    <mergeCell ref="AB7:AB8"/>
    <mergeCell ref="Q6:U6"/>
    <mergeCell ref="A7:A8"/>
    <mergeCell ref="B7:B8"/>
    <mergeCell ref="C7:C8"/>
    <mergeCell ref="D7:D8"/>
    <mergeCell ref="R7:R8"/>
    <mergeCell ref="S7:U7"/>
    <mergeCell ref="E7:E8"/>
    <mergeCell ref="F7:F8"/>
    <mergeCell ref="G7:I7"/>
    <mergeCell ref="K7:M7"/>
    <mergeCell ref="O7:Q7"/>
    <mergeCell ref="J7:J8"/>
    <mergeCell ref="N7:N8"/>
  </mergeCells>
  <pageMargins left="0" right="0" top="0.74803149606299213" bottom="0.74803149606299213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>
      <selection activeCell="K9" sqref="K9"/>
    </sheetView>
  </sheetViews>
  <sheetFormatPr defaultRowHeight="15"/>
  <cols>
    <col min="1" max="1" width="5.140625" customWidth="1"/>
    <col min="2" max="2" width="17" customWidth="1"/>
    <col min="3" max="3" width="6" customWidth="1"/>
    <col min="4" max="4" width="38" customWidth="1"/>
    <col min="5" max="5" width="16.5703125" customWidth="1"/>
    <col min="6" max="6" width="19.28515625" customWidth="1"/>
    <col min="7" max="7" width="9.42578125" customWidth="1"/>
  </cols>
  <sheetData>
    <row r="1" spans="1:7" ht="16.5" customHeight="1">
      <c r="A1" s="110" t="s">
        <v>30</v>
      </c>
      <c r="B1" s="110"/>
      <c r="C1" s="110"/>
      <c r="D1" s="110"/>
      <c r="E1" s="110"/>
      <c r="F1" s="110"/>
      <c r="G1" s="110"/>
    </row>
    <row r="2" spans="1:7" ht="12" customHeight="1">
      <c r="A2" s="121" t="s">
        <v>0</v>
      </c>
      <c r="B2" s="121"/>
      <c r="C2" s="121"/>
      <c r="D2" s="121"/>
      <c r="E2" s="121"/>
      <c r="F2" s="121"/>
      <c r="G2" s="121"/>
    </row>
    <row r="3" spans="1:7" ht="14.25" customHeight="1">
      <c r="A3" s="111" t="s">
        <v>7</v>
      </c>
      <c r="B3" s="111"/>
      <c r="C3" s="111"/>
      <c r="D3" s="111"/>
      <c r="E3" s="111"/>
      <c r="F3" s="111"/>
      <c r="G3" s="111"/>
    </row>
    <row r="4" spans="1:7" ht="13.5" customHeight="1">
      <c r="A4" s="112" t="s">
        <v>187</v>
      </c>
      <c r="B4" s="112"/>
      <c r="C4" s="112"/>
      <c r="D4" s="112"/>
      <c r="E4" s="112"/>
      <c r="F4" s="112"/>
      <c r="G4" s="112"/>
    </row>
    <row r="5" spans="1:7" ht="13.5" customHeight="1">
      <c r="A5" s="136"/>
      <c r="B5" s="136"/>
      <c r="C5" s="136"/>
      <c r="D5" s="136"/>
      <c r="E5" s="136"/>
      <c r="F5" s="136"/>
      <c r="G5" s="136"/>
    </row>
    <row r="6" spans="1:7" ht="13.5" customHeight="1" thickBot="1">
      <c r="A6" s="137" t="s">
        <v>1</v>
      </c>
      <c r="B6" s="137"/>
      <c r="C6" s="1"/>
      <c r="D6" s="1"/>
      <c r="E6" s="3"/>
      <c r="G6" s="138">
        <v>2014</v>
      </c>
    </row>
    <row r="7" spans="1:7" ht="15" customHeight="1">
      <c r="A7" s="140" t="s">
        <v>8</v>
      </c>
      <c r="B7" s="143" t="s">
        <v>2</v>
      </c>
      <c r="C7" s="140" t="s">
        <v>3</v>
      </c>
      <c r="D7" s="156" t="s">
        <v>4</v>
      </c>
      <c r="E7" s="150" t="s">
        <v>5</v>
      </c>
      <c r="F7" s="150" t="s">
        <v>6</v>
      </c>
      <c r="G7" s="142" t="s">
        <v>181</v>
      </c>
    </row>
    <row r="8" spans="1:7" ht="36.75" customHeight="1" thickBot="1">
      <c r="A8" s="179"/>
      <c r="B8" s="180"/>
      <c r="C8" s="179"/>
      <c r="D8" s="181"/>
      <c r="E8" s="182"/>
      <c r="F8" s="182"/>
      <c r="G8" s="183"/>
    </row>
    <row r="9" spans="1:7" ht="24" customHeight="1">
      <c r="A9" s="167">
        <v>1</v>
      </c>
      <c r="B9" s="168" t="s">
        <v>86</v>
      </c>
      <c r="C9" s="186">
        <v>1</v>
      </c>
      <c r="D9" s="169" t="s">
        <v>93</v>
      </c>
      <c r="E9" s="170" t="s">
        <v>182</v>
      </c>
      <c r="F9" s="171" t="s">
        <v>40</v>
      </c>
      <c r="G9" s="172">
        <v>4</v>
      </c>
    </row>
    <row r="10" spans="1:7" ht="26.25" customHeight="1">
      <c r="A10" s="141">
        <v>2</v>
      </c>
      <c r="B10" s="145" t="s">
        <v>82</v>
      </c>
      <c r="C10" s="187">
        <v>1</v>
      </c>
      <c r="D10" s="157" t="s">
        <v>89</v>
      </c>
      <c r="E10" s="155" t="s">
        <v>183</v>
      </c>
      <c r="F10" s="151" t="s">
        <v>40</v>
      </c>
      <c r="G10" s="164">
        <v>4</v>
      </c>
    </row>
    <row r="11" spans="1:7" ht="22.5" customHeight="1">
      <c r="A11" s="175">
        <v>3</v>
      </c>
      <c r="B11" s="176" t="s">
        <v>83</v>
      </c>
      <c r="C11" s="188">
        <v>1</v>
      </c>
      <c r="D11" s="177" t="s">
        <v>90</v>
      </c>
      <c r="E11" s="178" t="s">
        <v>27</v>
      </c>
      <c r="F11" s="154" t="s">
        <v>40</v>
      </c>
      <c r="G11" s="166">
        <v>5</v>
      </c>
    </row>
    <row r="12" spans="1:7" ht="22.5" customHeight="1">
      <c r="A12" s="141">
        <v>4</v>
      </c>
      <c r="B12" s="147" t="s">
        <v>49</v>
      </c>
      <c r="C12" s="189">
        <v>1</v>
      </c>
      <c r="D12" s="159" t="s">
        <v>59</v>
      </c>
      <c r="E12" s="151" t="s">
        <v>71</v>
      </c>
      <c r="F12" s="151" t="s">
        <v>40</v>
      </c>
      <c r="G12" s="164">
        <v>11</v>
      </c>
    </row>
    <row r="13" spans="1:7" ht="22.5" customHeight="1">
      <c r="A13" s="175">
        <v>5</v>
      </c>
      <c r="B13" s="146" t="s">
        <v>53</v>
      </c>
      <c r="C13" s="187">
        <v>1</v>
      </c>
      <c r="D13" s="158" t="s">
        <v>64</v>
      </c>
      <c r="E13" s="152" t="s">
        <v>72</v>
      </c>
      <c r="F13" s="151" t="s">
        <v>77</v>
      </c>
      <c r="G13" s="164">
        <v>12</v>
      </c>
    </row>
    <row r="14" spans="1:7" ht="22.5" customHeight="1">
      <c r="A14" s="141">
        <v>6</v>
      </c>
      <c r="B14" s="144" t="s">
        <v>87</v>
      </c>
      <c r="C14" s="187">
        <v>1</v>
      </c>
      <c r="D14" s="157" t="s">
        <v>95</v>
      </c>
      <c r="E14" s="151" t="s">
        <v>184</v>
      </c>
      <c r="F14" s="151" t="s">
        <v>40</v>
      </c>
      <c r="G14" s="164">
        <v>13</v>
      </c>
    </row>
    <row r="15" spans="1:7" ht="27" customHeight="1">
      <c r="A15" s="175">
        <v>7</v>
      </c>
      <c r="B15" s="146" t="s">
        <v>57</v>
      </c>
      <c r="C15" s="187">
        <v>2</v>
      </c>
      <c r="D15" s="158" t="s">
        <v>68</v>
      </c>
      <c r="E15" s="151" t="s">
        <v>76</v>
      </c>
      <c r="F15" s="152" t="s">
        <v>39</v>
      </c>
      <c r="G15" s="164">
        <v>14</v>
      </c>
    </row>
    <row r="16" spans="1:7" ht="22.5" customHeight="1">
      <c r="A16" s="141">
        <v>8</v>
      </c>
      <c r="B16" s="146" t="s">
        <v>54</v>
      </c>
      <c r="C16" s="187">
        <v>1</v>
      </c>
      <c r="D16" s="158" t="s">
        <v>65</v>
      </c>
      <c r="E16" s="151" t="s">
        <v>73</v>
      </c>
      <c r="F16" s="151" t="s">
        <v>77</v>
      </c>
      <c r="G16" s="164">
        <v>17</v>
      </c>
    </row>
    <row r="17" spans="1:7" ht="22.5" customHeight="1">
      <c r="A17" s="175">
        <v>9</v>
      </c>
      <c r="B17" s="147" t="s">
        <v>51</v>
      </c>
      <c r="C17" s="189">
        <v>1</v>
      </c>
      <c r="D17" s="159" t="s">
        <v>61</v>
      </c>
      <c r="E17" s="151" t="s">
        <v>36</v>
      </c>
      <c r="F17" s="151" t="s">
        <v>39</v>
      </c>
      <c r="G17" s="164">
        <v>17</v>
      </c>
    </row>
    <row r="18" spans="1:7" ht="22.5" customHeight="1">
      <c r="A18" s="141">
        <v>10</v>
      </c>
      <c r="B18" s="144" t="s">
        <v>80</v>
      </c>
      <c r="C18" s="187" t="s">
        <v>28</v>
      </c>
      <c r="D18" s="160" t="s">
        <v>88</v>
      </c>
      <c r="E18" s="155" t="s">
        <v>185</v>
      </c>
      <c r="F18" s="151" t="s">
        <v>40</v>
      </c>
      <c r="G18" s="164">
        <v>19</v>
      </c>
    </row>
    <row r="19" spans="1:7" ht="22.5" customHeight="1">
      <c r="A19" s="175">
        <v>11</v>
      </c>
      <c r="B19" s="144" t="s">
        <v>70</v>
      </c>
      <c r="C19" s="190">
        <v>2</v>
      </c>
      <c r="D19" s="161" t="s">
        <v>58</v>
      </c>
      <c r="E19" s="151" t="s">
        <v>37</v>
      </c>
      <c r="F19" s="151" t="s">
        <v>40</v>
      </c>
      <c r="G19" s="164">
        <v>20</v>
      </c>
    </row>
    <row r="20" spans="1:7" ht="22.5" customHeight="1">
      <c r="A20" s="141">
        <v>12</v>
      </c>
      <c r="B20" s="144" t="s">
        <v>85</v>
      </c>
      <c r="C20" s="187">
        <v>1</v>
      </c>
      <c r="D20" s="157" t="s">
        <v>92</v>
      </c>
      <c r="E20" s="155" t="s">
        <v>144</v>
      </c>
      <c r="F20" s="151" t="s">
        <v>40</v>
      </c>
      <c r="G20" s="164">
        <v>23</v>
      </c>
    </row>
    <row r="21" spans="1:7" ht="25.5" customHeight="1">
      <c r="A21" s="175">
        <v>13</v>
      </c>
      <c r="B21" s="144" t="s">
        <v>32</v>
      </c>
      <c r="C21" s="187">
        <v>1</v>
      </c>
      <c r="D21" s="157" t="s">
        <v>34</v>
      </c>
      <c r="E21" s="151" t="s">
        <v>37</v>
      </c>
      <c r="F21" s="151" t="s">
        <v>40</v>
      </c>
      <c r="G21" s="164">
        <v>24</v>
      </c>
    </row>
    <row r="22" spans="1:7" ht="25.5" customHeight="1">
      <c r="A22" s="141">
        <v>14</v>
      </c>
      <c r="B22" s="146" t="s">
        <v>56</v>
      </c>
      <c r="C22" s="187">
        <v>1</v>
      </c>
      <c r="D22" s="158" t="s">
        <v>69</v>
      </c>
      <c r="E22" s="151" t="s">
        <v>76</v>
      </c>
      <c r="F22" s="152" t="s">
        <v>39</v>
      </c>
      <c r="G22" s="164">
        <v>27</v>
      </c>
    </row>
    <row r="23" spans="1:7" ht="22.5" customHeight="1">
      <c r="A23" s="175">
        <v>15</v>
      </c>
      <c r="B23" s="146" t="s">
        <v>33</v>
      </c>
      <c r="C23" s="187">
        <v>1</v>
      </c>
      <c r="D23" s="158" t="s">
        <v>94</v>
      </c>
      <c r="E23" s="152" t="s">
        <v>186</v>
      </c>
      <c r="F23" s="151" t="s">
        <v>40</v>
      </c>
      <c r="G23" s="164">
        <v>35</v>
      </c>
    </row>
    <row r="24" spans="1:7" ht="22.5" customHeight="1">
      <c r="A24" s="141">
        <v>16</v>
      </c>
      <c r="B24" s="146" t="s">
        <v>55</v>
      </c>
      <c r="C24" s="187">
        <v>2</v>
      </c>
      <c r="D24" s="158" t="s">
        <v>66</v>
      </c>
      <c r="E24" s="151" t="s">
        <v>74</v>
      </c>
      <c r="F24" s="151" t="s">
        <v>78</v>
      </c>
      <c r="G24" s="164">
        <v>35</v>
      </c>
    </row>
    <row r="25" spans="1:7" ht="27.75" customHeight="1">
      <c r="A25" s="175">
        <v>17</v>
      </c>
      <c r="B25" s="149" t="s">
        <v>52</v>
      </c>
      <c r="C25" s="187">
        <v>1</v>
      </c>
      <c r="D25" s="163" t="s">
        <v>62</v>
      </c>
      <c r="E25" s="155"/>
      <c r="F25" s="151" t="s">
        <v>38</v>
      </c>
      <c r="G25" s="164">
        <v>36</v>
      </c>
    </row>
    <row r="26" spans="1:7" ht="22.5" customHeight="1">
      <c r="A26" s="141">
        <v>18</v>
      </c>
      <c r="B26" s="144" t="s">
        <v>50</v>
      </c>
      <c r="C26" s="187">
        <v>2</v>
      </c>
      <c r="D26" s="162" t="s">
        <v>99</v>
      </c>
      <c r="E26" s="151" t="s">
        <v>35</v>
      </c>
      <c r="F26" s="151" t="s">
        <v>39</v>
      </c>
      <c r="G26" s="164">
        <v>37</v>
      </c>
    </row>
    <row r="27" spans="1:7" ht="24.75" customHeight="1">
      <c r="A27" s="175">
        <v>19</v>
      </c>
      <c r="B27" s="144" t="s">
        <v>81</v>
      </c>
      <c r="C27" s="187">
        <v>1</v>
      </c>
      <c r="D27" s="157" t="s">
        <v>63</v>
      </c>
      <c r="E27" s="155" t="s">
        <v>26</v>
      </c>
      <c r="F27" s="151" t="s">
        <v>40</v>
      </c>
      <c r="G27" s="164">
        <v>40</v>
      </c>
    </row>
    <row r="28" spans="1:7" ht="26.25" customHeight="1">
      <c r="A28" s="141">
        <v>20</v>
      </c>
      <c r="B28" s="148" t="s">
        <v>56</v>
      </c>
      <c r="C28" s="188">
        <v>1</v>
      </c>
      <c r="D28" s="165" t="s">
        <v>67</v>
      </c>
      <c r="E28" s="154" t="s">
        <v>75</v>
      </c>
      <c r="F28" s="153" t="s">
        <v>39</v>
      </c>
      <c r="G28" s="166">
        <v>41</v>
      </c>
    </row>
    <row r="29" spans="1:7" ht="25.5" customHeight="1" thickBot="1">
      <c r="A29" s="192">
        <v>21</v>
      </c>
      <c r="B29" s="184" t="s">
        <v>84</v>
      </c>
      <c r="C29" s="191" t="s">
        <v>28</v>
      </c>
      <c r="D29" s="185" t="s">
        <v>91</v>
      </c>
      <c r="E29" s="173" t="s">
        <v>26</v>
      </c>
      <c r="F29" s="139" t="s">
        <v>40</v>
      </c>
      <c r="G29" s="174">
        <v>41</v>
      </c>
    </row>
    <row r="32" spans="1:7" ht="15.75">
      <c r="B32" s="52"/>
      <c r="C32" s="51"/>
      <c r="D32" s="51"/>
    </row>
    <row r="33" spans="2:4" ht="15.75">
      <c r="B33" s="122"/>
      <c r="C33" s="122"/>
      <c r="D33" s="122"/>
    </row>
  </sheetData>
  <mergeCells count="12">
    <mergeCell ref="G7:G8"/>
    <mergeCell ref="B33:D33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pageMargins left="0" right="0" top="0" bottom="0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КП</vt:lpstr>
      <vt:lpstr>ЛП</vt:lpstr>
      <vt:lpstr>ПП</vt:lpstr>
      <vt:lpstr>КЮР</vt:lpstr>
      <vt:lpstr>Абсолютное Первенство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Аркадий</cp:lastModifiedBy>
  <cp:lastPrinted>2014-06-21T11:54:59Z</cp:lastPrinted>
  <dcterms:created xsi:type="dcterms:W3CDTF">2011-01-22T20:52:18Z</dcterms:created>
  <dcterms:modified xsi:type="dcterms:W3CDTF">2014-07-08T19:28:32Z</dcterms:modified>
</cp:coreProperties>
</file>