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45" yWindow="120" windowWidth="15135" windowHeight="8130"/>
  </bookViews>
  <sheets>
    <sheet name="КП" sheetId="2" r:id="rId1"/>
    <sheet name="ПП" sheetId="4" r:id="rId2"/>
    <sheet name="ЛП" sheetId="8" r:id="rId3"/>
    <sheet name="КЮР" sheetId="10" r:id="rId4"/>
    <sheet name="Абсолютное Первенство" sheetId="11" r:id="rId5"/>
  </sheets>
  <calcPr calcId="125725"/>
</workbook>
</file>

<file path=xl/calcChain.xml><?xml version="1.0" encoding="utf-8"?>
<calcChain xmlns="http://schemas.openxmlformats.org/spreadsheetml/2006/main">
  <c r="AB15" i="10"/>
  <c r="AB17"/>
  <c r="AB13"/>
  <c r="AB11"/>
  <c r="AB16"/>
  <c r="AB9"/>
  <c r="AB12"/>
  <c r="AB14"/>
  <c r="AB10"/>
  <c r="AA15"/>
  <c r="AA17"/>
  <c r="AA13"/>
  <c r="AA11"/>
  <c r="AA16"/>
  <c r="AA9"/>
  <c r="AA12"/>
  <c r="AA14"/>
  <c r="AA10"/>
  <c r="I15"/>
  <c r="M15"/>
  <c r="Q15"/>
  <c r="U15"/>
  <c r="Y15"/>
  <c r="I17"/>
  <c r="M17"/>
  <c r="Q17"/>
  <c r="U17"/>
  <c r="Y17"/>
  <c r="I13"/>
  <c r="M13"/>
  <c r="Q13"/>
  <c r="U13"/>
  <c r="Y13"/>
  <c r="I11"/>
  <c r="M11"/>
  <c r="Q11"/>
  <c r="U11"/>
  <c r="Y11"/>
  <c r="I16"/>
  <c r="M16"/>
  <c r="Q16"/>
  <c r="U16"/>
  <c r="Y16"/>
  <c r="AC16"/>
  <c r="I9"/>
  <c r="M9"/>
  <c r="Q9"/>
  <c r="U9"/>
  <c r="Y9"/>
  <c r="I12"/>
  <c r="M12"/>
  <c r="Q12"/>
  <c r="U12"/>
  <c r="Y12"/>
  <c r="I14"/>
  <c r="M14"/>
  <c r="Q14"/>
  <c r="U14"/>
  <c r="Y14"/>
  <c r="Y10"/>
  <c r="U10"/>
  <c r="Q10"/>
  <c r="M10"/>
  <c r="I10"/>
  <c r="J10" s="1"/>
  <c r="H9" i="4"/>
  <c r="I9"/>
  <c r="K9"/>
  <c r="L9"/>
  <c r="N9"/>
  <c r="O9"/>
  <c r="Q9"/>
  <c r="R9"/>
  <c r="T9"/>
  <c r="U9"/>
  <c r="W9"/>
  <c r="X9" s="1"/>
  <c r="H11"/>
  <c r="I11"/>
  <c r="K11"/>
  <c r="L11"/>
  <c r="N11"/>
  <c r="O11"/>
  <c r="Q11"/>
  <c r="R11"/>
  <c r="T11"/>
  <c r="U11"/>
  <c r="W11"/>
  <c r="X11" s="1"/>
  <c r="H10"/>
  <c r="I10"/>
  <c r="K10"/>
  <c r="L10"/>
  <c r="N10"/>
  <c r="O10"/>
  <c r="Q10"/>
  <c r="R10"/>
  <c r="T10"/>
  <c r="U10"/>
  <c r="W10"/>
  <c r="X10"/>
  <c r="T12"/>
  <c r="Q12"/>
  <c r="N12"/>
  <c r="K12"/>
  <c r="H12"/>
  <c r="U12"/>
  <c r="R12"/>
  <c r="O12"/>
  <c r="L12"/>
  <c r="I12"/>
  <c r="W12"/>
  <c r="X12" s="1"/>
  <c r="R10" i="10" l="1"/>
  <c r="AC14"/>
  <c r="AC12"/>
  <c r="N10"/>
  <c r="AC9"/>
  <c r="AC11"/>
  <c r="AC13"/>
  <c r="AC17"/>
  <c r="J13"/>
  <c r="AC15"/>
  <c r="A15" s="1"/>
  <c r="Z10"/>
  <c r="V12"/>
  <c r="V16"/>
  <c r="V15"/>
  <c r="V13"/>
  <c r="V10"/>
  <c r="N13"/>
  <c r="N12"/>
  <c r="N16"/>
  <c r="N15"/>
  <c r="R13"/>
  <c r="R14"/>
  <c r="R16"/>
  <c r="R15"/>
  <c r="Z15"/>
  <c r="Z14"/>
  <c r="Z16"/>
  <c r="Z13"/>
  <c r="J14"/>
  <c r="J16"/>
  <c r="J15"/>
  <c r="Z12"/>
  <c r="R12"/>
  <c r="J12"/>
  <c r="V14"/>
  <c r="N14"/>
  <c r="Z9"/>
  <c r="V9"/>
  <c r="R9"/>
  <c r="N9"/>
  <c r="J9"/>
  <c r="Z11"/>
  <c r="V11"/>
  <c r="R11"/>
  <c r="N11"/>
  <c r="J11"/>
  <c r="Z17"/>
  <c r="V17"/>
  <c r="R17"/>
  <c r="N17"/>
  <c r="J17"/>
  <c r="AC10"/>
  <c r="A17" l="1"/>
  <c r="A14"/>
  <c r="A11"/>
  <c r="A12"/>
  <c r="A10"/>
  <c r="A9"/>
  <c r="A13"/>
  <c r="A16"/>
  <c r="I11" i="8"/>
  <c r="K11"/>
  <c r="L11"/>
  <c r="N11"/>
  <c r="O11"/>
  <c r="Q11"/>
  <c r="R11"/>
  <c r="T11"/>
  <c r="U11"/>
  <c r="I14"/>
  <c r="K14"/>
  <c r="L14"/>
  <c r="N14"/>
  <c r="O14"/>
  <c r="Q14"/>
  <c r="R14"/>
  <c r="T14"/>
  <c r="U14"/>
  <c r="I9"/>
  <c r="K9"/>
  <c r="L9"/>
  <c r="N9"/>
  <c r="O9"/>
  <c r="Q9"/>
  <c r="R9"/>
  <c r="T9"/>
  <c r="U9"/>
  <c r="I15"/>
  <c r="K15"/>
  <c r="L15"/>
  <c r="N15"/>
  <c r="O15"/>
  <c r="Q15"/>
  <c r="R15"/>
  <c r="T15"/>
  <c r="U15"/>
  <c r="I12"/>
  <c r="K12"/>
  <c r="L12"/>
  <c r="N12"/>
  <c r="O12"/>
  <c r="Q12"/>
  <c r="R12"/>
  <c r="T12"/>
  <c r="U12"/>
  <c r="I19"/>
  <c r="K19"/>
  <c r="L19"/>
  <c r="N19"/>
  <c r="O19"/>
  <c r="Q19"/>
  <c r="R19"/>
  <c r="T19"/>
  <c r="U19"/>
  <c r="I10"/>
  <c r="K10"/>
  <c r="L10"/>
  <c r="N10"/>
  <c r="O10"/>
  <c r="Q10"/>
  <c r="R10"/>
  <c r="T10"/>
  <c r="U10"/>
  <c r="I17"/>
  <c r="K17"/>
  <c r="L17"/>
  <c r="N17"/>
  <c r="O17"/>
  <c r="Q17"/>
  <c r="R17"/>
  <c r="T17"/>
  <c r="U17"/>
  <c r="I16"/>
  <c r="K16"/>
  <c r="L16"/>
  <c r="N16"/>
  <c r="O16"/>
  <c r="Q16"/>
  <c r="R16"/>
  <c r="T16"/>
  <c r="U16"/>
  <c r="I18"/>
  <c r="K18"/>
  <c r="L18"/>
  <c r="N18"/>
  <c r="O18"/>
  <c r="Q18"/>
  <c r="R18"/>
  <c r="T18"/>
  <c r="U18"/>
  <c r="U13"/>
  <c r="R13"/>
  <c r="O13"/>
  <c r="L13"/>
  <c r="I13"/>
  <c r="H11"/>
  <c r="W11"/>
  <c r="X11" s="1"/>
  <c r="H14"/>
  <c r="W14"/>
  <c r="H9"/>
  <c r="W9"/>
  <c r="X9" s="1"/>
  <c r="H15"/>
  <c r="W15"/>
  <c r="H12"/>
  <c r="W12"/>
  <c r="H19"/>
  <c r="W19"/>
  <c r="X19" s="1"/>
  <c r="H10"/>
  <c r="W10"/>
  <c r="X10" s="1"/>
  <c r="H17"/>
  <c r="W17"/>
  <c r="H16"/>
  <c r="W16"/>
  <c r="H18"/>
  <c r="W18"/>
  <c r="X18" s="1"/>
  <c r="W13"/>
  <c r="T13"/>
  <c r="Q13"/>
  <c r="N13"/>
  <c r="K13"/>
  <c r="H13"/>
  <c r="X15" l="1"/>
  <c r="A15"/>
  <c r="X16"/>
  <c r="A16"/>
  <c r="X17"/>
  <c r="A17"/>
  <c r="X12"/>
  <c r="A11"/>
  <c r="A19"/>
  <c r="A10"/>
  <c r="A12"/>
  <c r="A18"/>
  <c r="A9"/>
  <c r="X14"/>
  <c r="A14"/>
  <c r="X13"/>
  <c r="A13"/>
  <c r="T12" i="2"/>
  <c r="T20"/>
  <c r="T13"/>
  <c r="T22"/>
  <c r="T19"/>
  <c r="T11"/>
  <c r="T17"/>
  <c r="T16"/>
  <c r="T10"/>
  <c r="T14"/>
  <c r="T9"/>
  <c r="T15"/>
  <c r="T21"/>
  <c r="T18"/>
  <c r="Q12"/>
  <c r="Q20"/>
  <c r="Q13"/>
  <c r="Q22"/>
  <c r="Q19"/>
  <c r="Q11"/>
  <c r="Q17"/>
  <c r="Q16"/>
  <c r="Q10"/>
  <c r="Q14"/>
  <c r="Q9"/>
  <c r="Q15"/>
  <c r="Q21"/>
  <c r="Q18"/>
  <c r="N12"/>
  <c r="N20"/>
  <c r="N13"/>
  <c r="N22"/>
  <c r="N19"/>
  <c r="N11"/>
  <c r="N17"/>
  <c r="N16"/>
  <c r="N10"/>
  <c r="N14"/>
  <c r="N9"/>
  <c r="N15"/>
  <c r="N21"/>
  <c r="N18"/>
  <c r="K12"/>
  <c r="K20"/>
  <c r="K13"/>
  <c r="K22"/>
  <c r="K19"/>
  <c r="K11"/>
  <c r="K17"/>
  <c r="K16"/>
  <c r="K10"/>
  <c r="K14"/>
  <c r="K9"/>
  <c r="K15"/>
  <c r="K21"/>
  <c r="K18"/>
  <c r="H12"/>
  <c r="H20"/>
  <c r="H13"/>
  <c r="H22"/>
  <c r="H19"/>
  <c r="H11"/>
  <c r="H17"/>
  <c r="H16"/>
  <c r="H10"/>
  <c r="H14"/>
  <c r="H9"/>
  <c r="H15"/>
  <c r="H21"/>
  <c r="H18"/>
  <c r="W12"/>
  <c r="X12" s="1"/>
  <c r="W20"/>
  <c r="X20" s="1"/>
  <c r="W13"/>
  <c r="X13" s="1"/>
  <c r="W22"/>
  <c r="X22" s="1"/>
  <c r="W19"/>
  <c r="X19" s="1"/>
  <c r="W11"/>
  <c r="X11" s="1"/>
  <c r="W17"/>
  <c r="X17" s="1"/>
  <c r="W16"/>
  <c r="X16" s="1"/>
  <c r="W10"/>
  <c r="X10" s="1"/>
  <c r="W14"/>
  <c r="X14" s="1"/>
  <c r="W9"/>
  <c r="X9" s="1"/>
  <c r="W15"/>
  <c r="X15" s="1"/>
  <c r="W21"/>
  <c r="X21" s="1"/>
  <c r="W18"/>
  <c r="X18" s="1"/>
  <c r="A17" l="1"/>
  <c r="A9"/>
  <c r="U12"/>
  <c r="U20"/>
  <c r="U13"/>
  <c r="U22"/>
  <c r="U19"/>
  <c r="U11"/>
  <c r="U17"/>
  <c r="U16"/>
  <c r="U10"/>
  <c r="U14"/>
  <c r="U9"/>
  <c r="U15"/>
  <c r="U21"/>
  <c r="R12"/>
  <c r="R20"/>
  <c r="R13"/>
  <c r="R22"/>
  <c r="R19"/>
  <c r="R11"/>
  <c r="R17"/>
  <c r="R16"/>
  <c r="R10"/>
  <c r="R14"/>
  <c r="R9"/>
  <c r="R15"/>
  <c r="R21"/>
  <c r="O12"/>
  <c r="O20"/>
  <c r="O13"/>
  <c r="O22"/>
  <c r="O19"/>
  <c r="O11"/>
  <c r="O17"/>
  <c r="O16"/>
  <c r="O10"/>
  <c r="O14"/>
  <c r="O9"/>
  <c r="O15"/>
  <c r="O21"/>
  <c r="L12"/>
  <c r="L20"/>
  <c r="L13"/>
  <c r="L22"/>
  <c r="L19"/>
  <c r="L11"/>
  <c r="L17"/>
  <c r="L16"/>
  <c r="L10"/>
  <c r="L14"/>
  <c r="L9"/>
  <c r="L15"/>
  <c r="L21"/>
  <c r="I12"/>
  <c r="I20"/>
  <c r="I13"/>
  <c r="I22"/>
  <c r="I19"/>
  <c r="I11"/>
  <c r="I17"/>
  <c r="I16"/>
  <c r="I10"/>
  <c r="I14"/>
  <c r="I9"/>
  <c r="I15"/>
  <c r="I21"/>
  <c r="U18"/>
  <c r="R18"/>
  <c r="O18"/>
  <c r="L18"/>
  <c r="I18"/>
  <c r="A10" l="1"/>
  <c r="A13"/>
  <c r="A15"/>
  <c r="A14"/>
  <c r="A16"/>
  <c r="A11"/>
  <c r="A12"/>
  <c r="A11" i="4" l="1"/>
  <c r="A10"/>
  <c r="A9" l="1"/>
</calcChain>
</file>

<file path=xl/sharedStrings.xml><?xml version="1.0" encoding="utf-8"?>
<sst xmlns="http://schemas.openxmlformats.org/spreadsheetml/2006/main" count="400" uniqueCount="96">
  <si>
    <t>Выездка</t>
  </si>
  <si>
    <t>г.Н.Новгород кск "Пассаж"</t>
  </si>
  <si>
    <t>Звание, разряд</t>
  </si>
  <si>
    <t>Владелец</t>
  </si>
  <si>
    <t>Команда, регион</t>
  </si>
  <si>
    <t>кмс</t>
  </si>
  <si>
    <t>Технические результаты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</si>
  <si>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</si>
  <si>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</si>
  <si>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</si>
  <si>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Н</t>
  </si>
  <si>
    <t>С</t>
  </si>
  <si>
    <t>М</t>
  </si>
  <si>
    <t>Всего баллов</t>
  </si>
  <si>
    <t>Всего %</t>
  </si>
  <si>
    <t>Баллы</t>
  </si>
  <si>
    <t>%</t>
  </si>
  <si>
    <t>Командный приз. Юниоры.</t>
  </si>
  <si>
    <t>Главный судья</t>
  </si>
  <si>
    <t>Главный секретарь</t>
  </si>
  <si>
    <t>Вып.норм.</t>
  </si>
  <si>
    <t>Кол.ошиб.</t>
  </si>
  <si>
    <t>Соколова Е.</t>
  </si>
  <si>
    <t>СДЮСШОР</t>
  </si>
  <si>
    <t>ч/в</t>
  </si>
  <si>
    <t>Чемпионат и первенство ПФО</t>
  </si>
  <si>
    <t>РДЮСШ МДМСиТ РТ</t>
  </si>
  <si>
    <t>Респ. Татарстан</t>
  </si>
  <si>
    <t>Русинова Е.</t>
  </si>
  <si>
    <t>В</t>
  </si>
  <si>
    <t>Личный приз. Юниоры.</t>
  </si>
  <si>
    <t>Нижегородская обл.</t>
  </si>
  <si>
    <t>Е</t>
  </si>
  <si>
    <t>техника</t>
  </si>
  <si>
    <t>артистичность</t>
  </si>
  <si>
    <t>Итого %</t>
  </si>
  <si>
    <t>КЮР юниоры</t>
  </si>
  <si>
    <r>
      <t xml:space="preserve">ХАЙДАРОВА </t>
    </r>
    <r>
      <rPr>
        <sz val="8"/>
        <color indexed="8"/>
        <rFont val="Verdana"/>
        <family val="2"/>
        <charset val="204"/>
      </rPr>
      <t>Диляра,1993</t>
    </r>
  </si>
  <si>
    <r>
      <t xml:space="preserve">СОСНИН </t>
    </r>
    <r>
      <rPr>
        <sz val="8"/>
        <color indexed="8"/>
        <rFont val="Verdana"/>
        <family val="2"/>
        <charset val="204"/>
      </rPr>
      <t>Николай,1995</t>
    </r>
  </si>
  <si>
    <r>
      <t xml:space="preserve">ЯБЛОКОВА </t>
    </r>
    <r>
      <rPr>
        <sz val="8"/>
        <color indexed="8"/>
        <rFont val="Verdana"/>
        <family val="2"/>
        <charset val="204"/>
      </rPr>
      <t>Екатерина,1993</t>
    </r>
  </si>
  <si>
    <r>
      <t xml:space="preserve">БОЛДОВА </t>
    </r>
    <r>
      <rPr>
        <sz val="8"/>
        <color indexed="8"/>
        <rFont val="Verdana"/>
        <family val="2"/>
        <charset val="204"/>
      </rPr>
      <t>Анастасия,1994</t>
    </r>
  </si>
  <si>
    <r>
      <t xml:space="preserve">МЕЛЬНИКОВА </t>
    </r>
    <r>
      <rPr>
        <sz val="8"/>
        <color indexed="8"/>
        <rFont val="Verdana"/>
        <family val="2"/>
        <charset val="204"/>
      </rPr>
      <t>Евгения,1993</t>
    </r>
  </si>
  <si>
    <r>
      <rPr>
        <b/>
        <sz val="10"/>
        <color indexed="8"/>
        <rFont val="Times New Roman"/>
        <family val="1"/>
        <charset val="204"/>
      </rPr>
      <t>ДОЛИНА</t>
    </r>
    <r>
      <rPr>
        <b/>
        <sz val="12"/>
        <color indexed="8"/>
        <rFont val="Times New Roman"/>
        <family val="1"/>
        <charset val="204"/>
      </rPr>
      <t>-</t>
    </r>
    <r>
      <rPr>
        <sz val="10"/>
        <color indexed="8"/>
        <rFont val="Times New Roman"/>
        <family val="1"/>
        <charset val="204"/>
      </rPr>
      <t xml:space="preserve"> 01, гнед., коб., ганов. п.,</t>
    </r>
    <r>
      <rPr>
        <sz val="12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от.,Доступ, ГЗК «Кировская» , Кир. обл</t>
    </r>
  </si>
  <si>
    <r>
      <rPr>
        <b/>
        <sz val="9"/>
        <color indexed="8"/>
        <rFont val="Verdana"/>
        <family val="2"/>
        <charset val="204"/>
      </rPr>
      <t>Кальваро</t>
    </r>
    <r>
      <rPr>
        <b/>
        <sz val="8"/>
        <color indexed="8"/>
        <rFont val="Verdana"/>
        <family val="2"/>
        <charset val="204"/>
      </rPr>
      <t>-</t>
    </r>
    <r>
      <rPr>
        <sz val="8"/>
        <color indexed="8"/>
        <rFont val="Verdana"/>
        <family val="2"/>
        <charset val="204"/>
      </rPr>
      <t>98</t>
    </r>
    <r>
      <rPr>
        <b/>
        <sz val="8"/>
        <color indexed="8"/>
        <rFont val="Verdana"/>
        <family val="2"/>
        <charset val="204"/>
      </rPr>
      <t>,</t>
    </r>
    <r>
      <rPr>
        <sz val="8"/>
        <color indexed="8"/>
        <rFont val="Verdana"/>
        <family val="2"/>
        <charset val="204"/>
      </rPr>
      <t xml:space="preserve"> т.-гнед.,мер.,голшт., Либертин-Индира, Германия</t>
    </r>
  </si>
  <si>
    <r>
      <t>ЗАВИСТНИК-</t>
    </r>
    <r>
      <rPr>
        <sz val="8"/>
        <color indexed="8"/>
        <rFont val="Verdana"/>
        <family val="2"/>
        <charset val="204"/>
      </rPr>
      <t>00,вор.,мер.,тракен, Зевс, к/з "Кубань"</t>
    </r>
  </si>
  <si>
    <r>
      <t>ВИЛЬМА -</t>
    </r>
    <r>
      <rPr>
        <sz val="8"/>
        <color indexed="8"/>
        <rFont val="Verdana"/>
        <family val="2"/>
        <charset val="204"/>
      </rPr>
      <t>03,гнед,коб., Нидерланды</t>
    </r>
  </si>
  <si>
    <r>
      <t>СОЗИДАТЕЛЬ</t>
    </r>
    <r>
      <rPr>
        <sz val="9"/>
        <color indexed="8"/>
        <rFont val="Verdana"/>
        <family val="2"/>
        <charset val="204"/>
      </rPr>
      <t>-07</t>
    </r>
  </si>
  <si>
    <r>
      <t>БУКЕНГЕМ</t>
    </r>
    <r>
      <rPr>
        <sz val="9"/>
        <color indexed="8"/>
        <rFont val="Verdana"/>
        <family val="2"/>
        <charset val="204"/>
      </rPr>
      <t>-00</t>
    </r>
  </si>
  <si>
    <r>
      <t>ЛУГАНСК</t>
    </r>
    <r>
      <rPr>
        <sz val="9"/>
        <color indexed="8"/>
        <rFont val="Verdana"/>
        <family val="2"/>
        <charset val="204"/>
      </rPr>
      <t>-01</t>
    </r>
  </si>
  <si>
    <t>Башкиров.Н</t>
  </si>
  <si>
    <t>Болдова.Л.И</t>
  </si>
  <si>
    <t>НП КСК "Авангард"</t>
  </si>
  <si>
    <t>Респ. Башкортостан</t>
  </si>
  <si>
    <t>Самарская  обл.ГБУ СДЮСШОР №1</t>
  </si>
  <si>
    <t>Предварительный приз. Юниоры.</t>
  </si>
  <si>
    <r>
      <t xml:space="preserve">ДИКМАРОВА </t>
    </r>
    <r>
      <rPr>
        <sz val="8"/>
        <color indexed="8"/>
        <rFont val="Verdana"/>
        <family val="2"/>
        <charset val="204"/>
      </rPr>
      <t>Алена,1993</t>
    </r>
  </si>
  <si>
    <r>
      <t xml:space="preserve">НОВОЖИЛОВА </t>
    </r>
    <r>
      <rPr>
        <sz val="8"/>
        <color indexed="8"/>
        <rFont val="Verdana"/>
        <family val="2"/>
        <charset val="204"/>
      </rPr>
      <t>Любовь,1995</t>
    </r>
  </si>
  <si>
    <r>
      <t xml:space="preserve">ФИЛИПОВА </t>
    </r>
    <r>
      <rPr>
        <sz val="8"/>
        <color indexed="8"/>
        <rFont val="Verdana"/>
        <family val="2"/>
        <charset val="204"/>
      </rPr>
      <t>Ирина,1995</t>
    </r>
  </si>
  <si>
    <r>
      <t xml:space="preserve">ЛИПАТОВА </t>
    </r>
    <r>
      <rPr>
        <sz val="8"/>
        <color indexed="8"/>
        <rFont val="Verdana"/>
        <family val="2"/>
        <charset val="204"/>
      </rPr>
      <t>Валерия,1995</t>
    </r>
  </si>
  <si>
    <r>
      <rPr>
        <b/>
        <sz val="8"/>
        <color indexed="8"/>
        <rFont val="Verdana"/>
        <family val="2"/>
        <charset val="204"/>
      </rPr>
      <t xml:space="preserve">ЗОЛОТНИЦИНА </t>
    </r>
    <r>
      <rPr>
        <sz val="8"/>
        <color indexed="8"/>
        <rFont val="Verdana"/>
        <family val="2"/>
        <charset val="204"/>
      </rPr>
      <t>Татьяна,1994</t>
    </r>
  </si>
  <si>
    <r>
      <t xml:space="preserve">БАЛАШОВ       </t>
    </r>
    <r>
      <rPr>
        <sz val="8"/>
        <color indexed="8"/>
        <rFont val="Verdana"/>
        <family val="2"/>
        <charset val="204"/>
      </rPr>
      <t>Дмитрий, 1995</t>
    </r>
  </si>
  <si>
    <r>
      <t xml:space="preserve">УГЛОВА </t>
    </r>
    <r>
      <rPr>
        <sz val="8"/>
        <color theme="1"/>
        <rFont val="Verdana"/>
        <family val="2"/>
        <charset val="204"/>
      </rPr>
      <t>Маргарита,1973</t>
    </r>
  </si>
  <si>
    <r>
      <t>ФАРВАТЕР-</t>
    </r>
    <r>
      <rPr>
        <sz val="9"/>
        <color indexed="8"/>
        <rFont val="Verdana"/>
        <family val="2"/>
        <charset val="204"/>
      </rPr>
      <t>02, гнед., жер.</t>
    </r>
  </si>
  <si>
    <r>
      <rPr>
        <b/>
        <sz val="11"/>
        <color indexed="8"/>
        <rFont val="Calibri"/>
        <family val="2"/>
        <charset val="204"/>
      </rPr>
      <t>САПФИР</t>
    </r>
    <r>
      <rPr>
        <sz val="8"/>
        <color indexed="8"/>
        <rFont val="Calibri"/>
        <family val="2"/>
        <charset val="204"/>
      </rPr>
      <t>-</t>
    </r>
    <r>
      <rPr>
        <sz val="9"/>
        <color indexed="8"/>
        <rFont val="Calibri"/>
        <family val="2"/>
        <charset val="204"/>
      </rPr>
      <t>04,т.кр.,мер.,терск.</t>
    </r>
  </si>
  <si>
    <r>
      <t>ПЕРИГЕЙ</t>
    </r>
    <r>
      <rPr>
        <sz val="8"/>
        <color indexed="8"/>
        <rFont val="Verdana"/>
        <family val="2"/>
        <charset val="204"/>
      </rPr>
      <t>-02,гне.,жер,трак.,Гриф Белорус.</t>
    </r>
  </si>
  <si>
    <r>
      <t>ПОПУЛЯРНЫЙ ХИТ</t>
    </r>
    <r>
      <rPr>
        <sz val="8"/>
        <color theme="1"/>
        <rFont val="Verdana"/>
        <family val="2"/>
        <charset val="204"/>
      </rPr>
      <t>-02,рыж.,жер.</t>
    </r>
  </si>
  <si>
    <t>18.06.14г.</t>
  </si>
  <si>
    <r>
      <t>ГИБРАЛТАР</t>
    </r>
    <r>
      <rPr>
        <sz val="8"/>
        <color indexed="8"/>
        <rFont val="Verdana"/>
        <family val="2"/>
        <charset val="204"/>
      </rPr>
      <t>-07, гнед., мер.</t>
    </r>
  </si>
  <si>
    <t>20.06.14г.</t>
  </si>
  <si>
    <r>
      <t xml:space="preserve">ДЕДИКОВА </t>
    </r>
    <r>
      <rPr>
        <sz val="8"/>
        <color indexed="8"/>
        <rFont val="Verdana"/>
        <family val="2"/>
        <charset val="204"/>
      </rPr>
      <t>Екатерина,1998</t>
    </r>
  </si>
  <si>
    <r>
      <t>ПАРАДОКС-</t>
    </r>
    <r>
      <rPr>
        <sz val="8"/>
        <color indexed="8"/>
        <rFont val="Verdana"/>
        <family val="2"/>
        <charset val="204"/>
      </rPr>
      <t>01,рыж.,мер.,буден., Пломбир 22,к/з им.1 Конной Армии</t>
    </r>
  </si>
  <si>
    <r>
      <rPr>
        <b/>
        <sz val="8"/>
        <color indexed="8"/>
        <rFont val="Verdana"/>
        <family val="2"/>
        <charset val="204"/>
      </rPr>
      <t xml:space="preserve">ИОНОВА </t>
    </r>
    <r>
      <rPr>
        <sz val="8"/>
        <color indexed="8"/>
        <rFont val="Verdana"/>
        <family val="2"/>
        <charset val="204"/>
      </rPr>
      <t>Надежда,1997</t>
    </r>
  </si>
  <si>
    <r>
      <t>ЭМИГРАНТ</t>
    </r>
    <r>
      <rPr>
        <sz val="8"/>
        <color indexed="8"/>
        <rFont val="Verdana"/>
        <family val="2"/>
        <charset val="204"/>
      </rPr>
      <t>-01.,рыж.,мер</t>
    </r>
  </si>
  <si>
    <t>СДЮСШОР ч/в</t>
  </si>
  <si>
    <t>б/р</t>
  </si>
  <si>
    <r>
      <t>Судьи:Е</t>
    </r>
    <r>
      <rPr>
        <sz val="11"/>
        <color theme="1"/>
        <rFont val="Verdana"/>
        <family val="2"/>
        <charset val="204"/>
      </rPr>
      <t xml:space="preserve">-Ипатова Г., </t>
    </r>
    <r>
      <rPr>
        <b/>
        <sz val="11"/>
        <color theme="1"/>
        <rFont val="Verdana"/>
        <family val="2"/>
        <charset val="204"/>
      </rPr>
      <t>Н-</t>
    </r>
    <r>
      <rPr>
        <sz val="11"/>
        <color theme="1"/>
        <rFont val="Verdana"/>
        <family val="2"/>
        <charset val="204"/>
      </rPr>
      <t xml:space="preserve">Ирсецкая Е., </t>
    </r>
    <r>
      <rPr>
        <b/>
        <sz val="11"/>
        <color theme="1"/>
        <rFont val="Verdana"/>
        <family val="2"/>
        <charset val="204"/>
      </rPr>
      <t>С</t>
    </r>
    <r>
      <rPr>
        <sz val="11"/>
        <color theme="1"/>
        <rFont val="Verdana"/>
        <family val="2"/>
        <charset val="204"/>
      </rPr>
      <t xml:space="preserve">-Соколова О.,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 xml:space="preserve">-Русинова Е., </t>
    </r>
    <r>
      <rPr>
        <b/>
        <sz val="11"/>
        <color theme="1"/>
        <rFont val="Verdana"/>
        <family val="2"/>
        <charset val="204"/>
      </rPr>
      <t>В-</t>
    </r>
    <r>
      <rPr>
        <sz val="11"/>
        <color theme="1"/>
        <rFont val="Verdana"/>
        <family val="2"/>
        <charset val="204"/>
      </rPr>
      <t>Захарова Т.</t>
    </r>
  </si>
  <si>
    <t>в/к</t>
  </si>
  <si>
    <t>искл.</t>
  </si>
  <si>
    <r>
      <t>Судьи:Е-</t>
    </r>
    <r>
      <rPr>
        <sz val="11"/>
        <color theme="1"/>
        <rFont val="Verdana"/>
        <family val="2"/>
        <charset val="204"/>
      </rPr>
      <t xml:space="preserve">Русинова Е., </t>
    </r>
    <r>
      <rPr>
        <b/>
        <sz val="11"/>
        <color theme="1"/>
        <rFont val="Verdana"/>
        <family val="2"/>
        <charset val="204"/>
      </rPr>
      <t>Н</t>
    </r>
    <r>
      <rPr>
        <sz val="11"/>
        <color theme="1"/>
        <rFont val="Verdana"/>
        <family val="2"/>
        <charset val="204"/>
      </rPr>
      <t xml:space="preserve">-Захарова Т.,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Соколова О., 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 xml:space="preserve">Костерина О., </t>
    </r>
    <r>
      <rPr>
        <b/>
        <sz val="11"/>
        <color theme="1"/>
        <rFont val="Verdana"/>
        <family val="2"/>
        <charset val="204"/>
      </rPr>
      <t>В</t>
    </r>
    <r>
      <rPr>
        <sz val="11"/>
        <color theme="1"/>
        <rFont val="Verdana"/>
        <family val="2"/>
        <charset val="204"/>
      </rPr>
      <t>-Ипатова Г.</t>
    </r>
  </si>
  <si>
    <r>
      <t xml:space="preserve">ДУКСИНА </t>
    </r>
    <r>
      <rPr>
        <sz val="8"/>
        <color theme="1"/>
        <rFont val="Verdana"/>
        <family val="2"/>
        <charset val="204"/>
      </rPr>
      <t>Анастасия, 1994</t>
    </r>
  </si>
  <si>
    <r>
      <t>ЭЙР ВОЯЖ-</t>
    </r>
    <r>
      <rPr>
        <sz val="8"/>
        <color theme="1"/>
        <rFont val="Verdana"/>
        <family val="2"/>
        <charset val="204"/>
      </rPr>
      <t>06, рыж., мер., нижег.обл.</t>
    </r>
  </si>
  <si>
    <r>
      <t xml:space="preserve">УГЛОВА </t>
    </r>
    <r>
      <rPr>
        <sz val="8"/>
        <color theme="1"/>
        <rFont val="Verdana"/>
        <family val="2"/>
        <charset val="204"/>
      </rPr>
      <t>Маргарита, 1973</t>
    </r>
  </si>
  <si>
    <r>
      <t>ПОПУЛЯРНЫЙ ХИТ-</t>
    </r>
    <r>
      <rPr>
        <sz val="8"/>
        <color theme="1"/>
        <rFont val="Verdana"/>
        <family val="2"/>
        <charset val="204"/>
      </rPr>
      <t>02, рыж.</t>
    </r>
  </si>
  <si>
    <r>
      <t xml:space="preserve">ФИЛИППОВА </t>
    </r>
    <r>
      <rPr>
        <sz val="8"/>
        <color indexed="8"/>
        <rFont val="Verdana"/>
        <family val="2"/>
        <charset val="204"/>
      </rPr>
      <t>Ирина,1995</t>
    </r>
  </si>
  <si>
    <t>21.06.2014г.</t>
  </si>
  <si>
    <r>
      <t>Судьи:Е-</t>
    </r>
    <r>
      <rPr>
        <sz val="11"/>
        <color theme="1"/>
        <rFont val="Verdana"/>
        <family val="2"/>
        <charset val="204"/>
      </rPr>
      <t xml:space="preserve">Ипатова Г., </t>
    </r>
    <r>
      <rPr>
        <b/>
        <sz val="11"/>
        <color theme="1"/>
        <rFont val="Verdana"/>
        <family val="2"/>
        <charset val="204"/>
      </rPr>
      <t>Н</t>
    </r>
    <r>
      <rPr>
        <sz val="11"/>
        <color theme="1"/>
        <rFont val="Verdana"/>
        <family val="2"/>
        <charset val="204"/>
      </rPr>
      <t xml:space="preserve">-Ирсецкая Е.,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Захарова Т., </t>
    </r>
    <r>
      <rPr>
        <b/>
        <sz val="11"/>
        <color theme="1"/>
        <rFont val="Verdana"/>
        <family val="2"/>
        <charset val="204"/>
      </rPr>
      <t>М-</t>
    </r>
    <r>
      <rPr>
        <sz val="11"/>
        <color theme="1"/>
        <rFont val="Verdana"/>
        <family val="2"/>
        <charset val="204"/>
      </rPr>
      <t xml:space="preserve">Костерина О., </t>
    </r>
    <r>
      <rPr>
        <b/>
        <sz val="11"/>
        <color theme="1"/>
        <rFont val="Verdana"/>
        <family val="2"/>
        <charset val="204"/>
      </rPr>
      <t>В</t>
    </r>
    <r>
      <rPr>
        <sz val="11"/>
        <color theme="1"/>
        <rFont val="Verdana"/>
        <family val="2"/>
        <charset val="204"/>
      </rPr>
      <t>-Соколова О.</t>
    </r>
  </si>
  <si>
    <r>
      <t>Судьи:Е</t>
    </r>
    <r>
      <rPr>
        <sz val="11"/>
        <color theme="1"/>
        <rFont val="Verdana"/>
        <family val="2"/>
        <charset val="204"/>
      </rPr>
      <t>-Русинова.Е.,</t>
    </r>
    <r>
      <rPr>
        <b/>
        <sz val="11"/>
        <color theme="1"/>
        <rFont val="Verdana"/>
        <family val="2"/>
        <charset val="204"/>
      </rPr>
      <t>H-</t>
    </r>
    <r>
      <rPr>
        <sz val="11"/>
        <color theme="1"/>
        <rFont val="Verdana"/>
        <family val="2"/>
        <charset val="204"/>
      </rPr>
      <t xml:space="preserve">Соколова.О., </t>
    </r>
    <r>
      <rPr>
        <b/>
        <sz val="11"/>
        <color theme="1"/>
        <rFont val="Verdana"/>
        <family val="2"/>
        <charset val="204"/>
      </rPr>
      <t>С-</t>
    </r>
    <r>
      <rPr>
        <sz val="11"/>
        <color theme="1"/>
        <rFont val="Verdana"/>
        <family val="2"/>
        <charset val="204"/>
      </rPr>
      <t xml:space="preserve">Ипатова.Г., </t>
    </r>
    <r>
      <rPr>
        <b/>
        <sz val="11"/>
        <color theme="1"/>
        <rFont val="Verdana"/>
        <family val="2"/>
        <charset val="204"/>
      </rPr>
      <t>М</t>
    </r>
    <r>
      <rPr>
        <sz val="11"/>
        <color theme="1"/>
        <rFont val="Verdana"/>
        <family val="2"/>
        <charset val="204"/>
      </rPr>
      <t>-Ирсецкая.Е.,</t>
    </r>
    <r>
      <rPr>
        <b/>
        <sz val="11"/>
        <color theme="1"/>
        <rFont val="Verdana"/>
        <family val="2"/>
        <charset val="204"/>
      </rPr>
      <t>B</t>
    </r>
    <r>
      <rPr>
        <sz val="11"/>
        <color theme="1"/>
        <rFont val="Verdana"/>
        <family val="2"/>
        <charset val="204"/>
      </rPr>
      <t>-Костерина.О</t>
    </r>
  </si>
  <si>
    <t xml:space="preserve">СДЮСШОР </t>
  </si>
  <si>
    <t xml:space="preserve"> </t>
  </si>
  <si>
    <t>Сумма мест</t>
  </si>
  <si>
    <t>Липатова Е. В.</t>
  </si>
  <si>
    <t>Дедиков В.</t>
  </si>
  <si>
    <t>Ионова Н.</t>
  </si>
  <si>
    <t>Балашова С.</t>
  </si>
  <si>
    <t>Абсолютное Первенство. Юниоры.</t>
  </si>
  <si>
    <r>
      <t>ВИЛЬМА -</t>
    </r>
    <r>
      <rPr>
        <sz val="8"/>
        <color indexed="8"/>
        <rFont val="Verdana"/>
        <family val="2"/>
        <charset val="204"/>
      </rPr>
      <t>03,гнед,коб., Нумеро Уно Нидерланды</t>
    </r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</si>
</sst>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4">
    <font>
      <sz val="11"/>
      <color theme="1"/>
      <name val="Calibri"/>
      <family val="2"/>
      <charset val="204"/>
      <scheme val="minor"/>
    </font>
    <font>
      <b/>
      <sz val="14"/>
      <color theme="1"/>
      <name val="Verdana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1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9"/>
      <name val="Verdana"/>
      <family val="2"/>
      <charset val="204"/>
    </font>
    <font>
      <sz val="9"/>
      <name val="Verdana"/>
      <family val="2"/>
      <charset val="204"/>
    </font>
    <font>
      <b/>
      <sz val="10"/>
      <name val="Verdana"/>
      <family val="2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Verdana"/>
      <family val="2"/>
      <charset val="204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Verdana"/>
      <family val="2"/>
      <charset val="204"/>
    </font>
    <font>
      <sz val="8"/>
      <color indexed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indexed="8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9"/>
      <color indexed="8"/>
      <name val="Verdana"/>
      <family val="2"/>
      <charset val="204"/>
    </font>
    <font>
      <b/>
      <sz val="8"/>
      <color theme="1"/>
      <name val="Calibri"/>
      <family val="2"/>
      <charset val="204"/>
    </font>
    <font>
      <sz val="9"/>
      <color indexed="8"/>
      <name val="Verdana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10">
    <xf numFmtId="0" fontId="0" fillId="0" borderId="0" xfId="0"/>
    <xf numFmtId="0" fontId="0" fillId="0" borderId="0" xfId="0"/>
    <xf numFmtId="0" fontId="6" fillId="0" borderId="0" xfId="0" applyFont="1"/>
    <xf numFmtId="0" fontId="16" fillId="0" borderId="5" xfId="0" applyFont="1" applyBorder="1" applyAlignment="1">
      <alignment horizontal="center" vertical="center"/>
    </xf>
    <xf numFmtId="1" fontId="9" fillId="2" borderId="3" xfId="2" applyNumberFormat="1" applyFont="1" applyFill="1" applyBorder="1" applyAlignment="1" applyProtection="1">
      <alignment horizontal="center" vertical="center" textRotation="90" wrapText="1"/>
      <protection locked="0"/>
    </xf>
    <xf numFmtId="164" fontId="9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2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7" fillId="0" borderId="0" xfId="0" applyFont="1"/>
    <xf numFmtId="0" fontId="6" fillId="0" borderId="0" xfId="0" applyFont="1"/>
    <xf numFmtId="164" fontId="1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/>
    <xf numFmtId="0" fontId="0" fillId="0" borderId="0" xfId="0"/>
    <xf numFmtId="0" fontId="15" fillId="0" borderId="5" xfId="0" applyFont="1" applyBorder="1" applyAlignment="1">
      <alignment wrapText="1"/>
    </xf>
    <xf numFmtId="0" fontId="1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wrapText="1"/>
    </xf>
    <xf numFmtId="0" fontId="15" fillId="0" borderId="1" xfId="0" applyFont="1" applyBorder="1" applyAlignment="1"/>
    <xf numFmtId="0" fontId="19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center" vertical="center"/>
    </xf>
    <xf numFmtId="0" fontId="0" fillId="0" borderId="0" xfId="0" applyBorder="1"/>
    <xf numFmtId="0" fontId="8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 vertical="center" wrapText="1"/>
    </xf>
    <xf numFmtId="165" fontId="16" fillId="0" borderId="5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wrapText="1"/>
    </xf>
    <xf numFmtId="0" fontId="17" fillId="0" borderId="5" xfId="0" applyFont="1" applyBorder="1" applyAlignment="1">
      <alignment wrapText="1"/>
    </xf>
    <xf numFmtId="1" fontId="12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12" fillId="2" borderId="3" xfId="2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Border="1" applyAlignment="1">
      <alignment horizontal="center" vertical="center"/>
    </xf>
    <xf numFmtId="164" fontId="21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wrapText="1"/>
    </xf>
    <xf numFmtId="0" fontId="29" fillId="0" borderId="5" xfId="0" applyFont="1" applyBorder="1" applyAlignment="1">
      <alignment vertical="center" wrapText="1"/>
    </xf>
    <xf numFmtId="0" fontId="15" fillId="0" borderId="5" xfId="0" applyFont="1" applyBorder="1" applyAlignment="1">
      <alignment horizontal="left" wrapText="1"/>
    </xf>
    <xf numFmtId="164" fontId="29" fillId="0" borderId="5" xfId="0" applyNumberFormat="1" applyFont="1" applyBorder="1" applyAlignment="1">
      <alignment horizontal="center" vertical="center" wrapText="1"/>
    </xf>
    <xf numFmtId="0" fontId="21" fillId="0" borderId="0" xfId="0" applyFont="1"/>
    <xf numFmtId="164" fontId="17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/>
    <xf numFmtId="0" fontId="6" fillId="0" borderId="0" xfId="0" applyFont="1" applyBorder="1" applyAlignment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0" fontId="19" fillId="0" borderId="19" xfId="0" applyFont="1" applyBorder="1" applyAlignment="1">
      <alignment wrapText="1"/>
    </xf>
    <xf numFmtId="0" fontId="17" fillId="0" borderId="11" xfId="0" applyFont="1" applyBorder="1" applyAlignment="1">
      <alignment wrapText="1"/>
    </xf>
    <xf numFmtId="0" fontId="19" fillId="0" borderId="11" xfId="0" applyFont="1" applyBorder="1" applyAlignment="1">
      <alignment wrapText="1"/>
    </xf>
    <xf numFmtId="0" fontId="19" fillId="0" borderId="11" xfId="0" applyFont="1" applyBorder="1" applyAlignment="1">
      <alignment horizontal="left" wrapText="1"/>
    </xf>
    <xf numFmtId="0" fontId="19" fillId="0" borderId="11" xfId="0" applyFont="1" applyBorder="1" applyAlignment="1">
      <alignment horizontal="left" vertical="center" wrapText="1"/>
    </xf>
    <xf numFmtId="0" fontId="19" fillId="0" borderId="12" xfId="0" applyFont="1" applyBorder="1" applyAlignment="1">
      <alignment wrapText="1"/>
    </xf>
    <xf numFmtId="0" fontId="17" fillId="0" borderId="2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9" fillId="0" borderId="28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5" fillId="0" borderId="8" xfId="0" applyFont="1" applyBorder="1" applyAlignment="1">
      <alignment horizontal="left" wrapText="1"/>
    </xf>
    <xf numFmtId="0" fontId="15" fillId="0" borderId="8" xfId="0" applyFont="1" applyBorder="1" applyAlignment="1">
      <alignment wrapText="1"/>
    </xf>
    <xf numFmtId="0" fontId="23" fillId="0" borderId="8" xfId="0" applyFont="1" applyBorder="1" applyAlignment="1">
      <alignment wrapText="1"/>
    </xf>
    <xf numFmtId="0" fontId="19" fillId="0" borderId="29" xfId="0" applyFont="1" applyBorder="1" applyAlignment="1">
      <alignment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0" fillId="0" borderId="0" xfId="0" applyFont="1"/>
    <xf numFmtId="0" fontId="11" fillId="2" borderId="3" xfId="1" applyFont="1" applyFill="1" applyBorder="1" applyAlignment="1" applyProtection="1">
      <alignment horizontal="center" vertical="center" textRotation="90" wrapText="1"/>
      <protection locked="0"/>
    </xf>
    <xf numFmtId="0" fontId="11" fillId="2" borderId="4" xfId="1" applyFont="1" applyFill="1" applyBorder="1" applyAlignment="1" applyProtection="1">
      <alignment horizontal="center" vertical="center" textRotation="90" wrapText="1"/>
      <protection locked="0"/>
    </xf>
    <xf numFmtId="0" fontId="11" fillId="2" borderId="3" xfId="1" applyFont="1" applyFill="1" applyBorder="1" applyAlignment="1" applyProtection="1">
      <alignment horizontal="center" vertical="center" wrapText="1"/>
      <protection locked="0"/>
    </xf>
    <xf numFmtId="0" fontId="11" fillId="2" borderId="4" xfId="1" applyFont="1" applyFill="1" applyBorder="1" applyAlignment="1" applyProtection="1">
      <alignment horizontal="center" vertical="center" wrapText="1"/>
      <protection locked="0"/>
    </xf>
    <xf numFmtId="0" fontId="8" fillId="2" borderId="3" xfId="1" applyFont="1" applyFill="1" applyBorder="1" applyAlignment="1" applyProtection="1">
      <alignment horizontal="center" vertical="center" textRotation="90" wrapText="1"/>
      <protection locked="0"/>
    </xf>
    <xf numFmtId="0" fontId="8" fillId="2" borderId="4" xfId="1" applyFont="1" applyFill="1" applyBorder="1" applyAlignment="1" applyProtection="1">
      <alignment horizontal="center" vertical="center" textRotation="90" wrapText="1"/>
      <protection locked="0"/>
    </xf>
    <xf numFmtId="0" fontId="8" fillId="2" borderId="3" xfId="1" applyFont="1" applyFill="1" applyBorder="1" applyAlignment="1" applyProtection="1">
      <alignment horizontal="left" textRotation="90"/>
      <protection locked="0"/>
    </xf>
    <xf numFmtId="0" fontId="8" fillId="2" borderId="6" xfId="1" applyFont="1" applyFill="1" applyBorder="1" applyAlignment="1" applyProtection="1">
      <alignment horizontal="left" textRotation="90"/>
      <protection locked="0"/>
    </xf>
    <xf numFmtId="0" fontId="8" fillId="2" borderId="2" xfId="2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/>
    </xf>
    <xf numFmtId="0" fontId="8" fillId="2" borderId="3" xfId="1" applyFont="1" applyFill="1" applyBorder="1" applyAlignment="1" applyProtection="1">
      <alignment horizontal="center" textRotation="90" wrapText="1"/>
      <protection locked="0"/>
    </xf>
    <xf numFmtId="0" fontId="8" fillId="2" borderId="6" xfId="1" applyFont="1" applyFill="1" applyBorder="1" applyAlignment="1" applyProtection="1">
      <alignment horizontal="center" textRotation="90" wrapText="1"/>
      <protection locked="0"/>
    </xf>
    <xf numFmtId="164" fontId="8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4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3" fillId="0" borderId="0" xfId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3" fillId="2" borderId="2" xfId="2" applyFont="1" applyFill="1" applyBorder="1" applyAlignment="1" applyProtection="1">
      <alignment horizontal="center" vertical="center"/>
      <protection locked="0"/>
    </xf>
    <xf numFmtId="0" fontId="13" fillId="2" borderId="3" xfId="2" applyFont="1" applyFill="1" applyBorder="1" applyAlignment="1" applyProtection="1">
      <alignment horizontal="center" vertical="center" textRotation="90"/>
      <protection locked="0"/>
    </xf>
    <xf numFmtId="0" fontId="13" fillId="2" borderId="6" xfId="2" applyFont="1" applyFill="1" applyBorder="1" applyAlignment="1" applyProtection="1">
      <alignment horizontal="center" vertical="center" textRotation="90"/>
      <protection locked="0"/>
    </xf>
    <xf numFmtId="164" fontId="8" fillId="2" borderId="13" xfId="1" applyNumberFormat="1" applyFont="1" applyFill="1" applyBorder="1" applyAlignment="1" applyProtection="1">
      <alignment horizontal="center" vertical="center" wrapText="1"/>
      <protection locked="0"/>
    </xf>
    <xf numFmtId="164" fontId="8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0" xfId="1" applyFont="1" applyFill="1" applyBorder="1" applyAlignment="1" applyProtection="1">
      <alignment horizontal="center" vertical="center" textRotation="90" wrapText="1"/>
      <protection locked="0"/>
    </xf>
    <xf numFmtId="0" fontId="11" fillId="2" borderId="17" xfId="1" applyFont="1" applyFill="1" applyBorder="1" applyAlignment="1" applyProtection="1">
      <alignment horizontal="center" vertical="center" textRotation="90" wrapText="1"/>
      <protection locked="0"/>
    </xf>
    <xf numFmtId="0" fontId="11" fillId="2" borderId="10" xfId="1" applyFont="1" applyFill="1" applyBorder="1" applyAlignment="1" applyProtection="1">
      <alignment horizontal="center" vertical="center" wrapText="1"/>
      <protection locked="0"/>
    </xf>
    <xf numFmtId="0" fontId="11" fillId="2" borderId="17" xfId="1" applyFont="1" applyFill="1" applyBorder="1" applyAlignment="1" applyProtection="1">
      <alignment horizontal="center" vertical="center" wrapText="1"/>
      <protection locked="0"/>
    </xf>
    <xf numFmtId="0" fontId="8" fillId="2" borderId="21" xfId="1" applyFont="1" applyFill="1" applyBorder="1" applyAlignment="1" applyProtection="1">
      <alignment horizontal="center" vertical="center" textRotation="90" wrapText="1"/>
      <protection locked="0"/>
    </xf>
    <xf numFmtId="0" fontId="8" fillId="2" borderId="22" xfId="1" applyFont="1" applyFill="1" applyBorder="1" applyAlignment="1" applyProtection="1">
      <alignment horizontal="center" vertical="center" textRotation="90" wrapText="1"/>
      <protection locked="0"/>
    </xf>
    <xf numFmtId="0" fontId="11" fillId="2" borderId="26" xfId="1" applyFont="1" applyFill="1" applyBorder="1" applyAlignment="1" applyProtection="1">
      <alignment horizontal="center" vertical="center" wrapText="1"/>
      <protection locked="0"/>
    </xf>
    <xf numFmtId="0" fontId="11" fillId="2" borderId="27" xfId="1" applyFont="1" applyFill="1" applyBorder="1" applyAlignment="1" applyProtection="1">
      <alignment horizontal="center" vertical="center" wrapText="1"/>
      <protection locked="0"/>
    </xf>
    <xf numFmtId="0" fontId="11" fillId="2" borderId="21" xfId="1" applyFont="1" applyFill="1" applyBorder="1" applyAlignment="1" applyProtection="1">
      <alignment horizontal="center" vertical="center" wrapText="1"/>
      <protection locked="0"/>
    </xf>
    <xf numFmtId="0" fontId="11" fillId="2" borderId="22" xfId="1" applyFont="1" applyFill="1" applyBorder="1" applyAlignment="1" applyProtection="1">
      <alignment horizontal="center" vertical="center" wrapText="1"/>
      <protection locked="0"/>
    </xf>
    <xf numFmtId="0" fontId="11" fillId="2" borderId="13" xfId="1" applyFont="1" applyFill="1" applyBorder="1" applyAlignment="1" applyProtection="1">
      <alignment horizontal="center" vertical="center" wrapText="1"/>
      <protection locked="0"/>
    </xf>
    <xf numFmtId="0" fontId="11" fillId="2" borderId="18" xfId="1" applyFont="1" applyFill="1" applyBorder="1" applyAlignment="1" applyProtection="1">
      <alignment horizontal="center" vertical="center" wrapText="1"/>
      <protection locked="0"/>
    </xf>
  </cellXfs>
  <cellStyles count="3">
    <cellStyle name="Обычный" xfId="0" builtinId="0"/>
    <cellStyle name="Обычный_Измайлово-2003" xfId="2"/>
    <cellStyle name="Обычный_Лист Microsoft Excel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abSelected="1" topLeftCell="A3" workbookViewId="0">
      <selection activeCell="Z12" sqref="Z12"/>
    </sheetView>
  </sheetViews>
  <sheetFormatPr defaultRowHeight="15"/>
  <cols>
    <col min="1" max="1" width="3.28515625" customWidth="1"/>
    <col min="2" max="2" width="16.140625" customWidth="1"/>
    <col min="3" max="3" width="3.5703125" customWidth="1"/>
    <col min="4" max="4" width="32" customWidth="1"/>
    <col min="5" max="5" width="14.140625" customWidth="1"/>
    <col min="6" max="6" width="11.42578125" customWidth="1"/>
    <col min="7" max="7" width="6.28515625" style="12" customWidth="1"/>
    <col min="8" max="8" width="6" style="12" customWidth="1"/>
    <col min="9" max="9" width="2.5703125" style="12" customWidth="1"/>
    <col min="10" max="10" width="5.85546875" style="12" customWidth="1"/>
    <col min="11" max="11" width="6.140625" style="12" customWidth="1"/>
    <col min="12" max="12" width="2.7109375" style="12" customWidth="1"/>
    <col min="13" max="13" width="5" customWidth="1"/>
    <col min="14" max="14" width="5.7109375" customWidth="1"/>
    <col min="15" max="15" width="2.28515625" customWidth="1"/>
    <col min="16" max="16" width="5.42578125" customWidth="1"/>
    <col min="17" max="17" width="6" customWidth="1"/>
    <col min="18" max="18" width="2.140625" customWidth="1"/>
    <col min="19" max="19" width="5" customWidth="1"/>
    <col min="20" max="20" width="5.85546875" customWidth="1"/>
    <col min="21" max="21" width="1.85546875" customWidth="1"/>
    <col min="22" max="22" width="2.5703125" customWidth="1"/>
    <col min="23" max="23" width="4.85546875" customWidth="1"/>
    <col min="24" max="24" width="6" customWidth="1"/>
    <col min="25" max="25" width="3.140625" customWidth="1"/>
  </cols>
  <sheetData>
    <row r="1" spans="1:25" ht="18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5.75">
      <c r="A4" s="88" t="s">
        <v>17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>
      <c r="A5" s="89" t="s">
        <v>75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5.75">
      <c r="A6" s="20" t="s">
        <v>1</v>
      </c>
      <c r="B6" s="20"/>
      <c r="C6" s="8"/>
      <c r="D6" s="8"/>
      <c r="E6" s="2"/>
      <c r="F6" s="1"/>
      <c r="M6" s="1"/>
      <c r="N6" s="1"/>
      <c r="O6" s="1"/>
      <c r="P6" s="1"/>
      <c r="Q6" s="1"/>
      <c r="R6" s="1"/>
      <c r="S6" s="1"/>
      <c r="T6" s="1"/>
      <c r="U6" s="1"/>
      <c r="V6" s="1"/>
      <c r="W6" s="80" t="s">
        <v>66</v>
      </c>
      <c r="X6" s="80"/>
      <c r="Y6" s="80"/>
    </row>
    <row r="7" spans="1:25" ht="15" customHeight="1">
      <c r="A7" s="71" t="s">
        <v>7</v>
      </c>
      <c r="B7" s="73" t="s">
        <v>8</v>
      </c>
      <c r="C7" s="75" t="s">
        <v>2</v>
      </c>
      <c r="D7" s="73" t="s">
        <v>9</v>
      </c>
      <c r="E7" s="73" t="s">
        <v>3</v>
      </c>
      <c r="F7" s="73" t="s">
        <v>4</v>
      </c>
      <c r="G7" s="79" t="s">
        <v>32</v>
      </c>
      <c r="H7" s="79"/>
      <c r="I7" s="79"/>
      <c r="J7" s="79" t="s">
        <v>10</v>
      </c>
      <c r="K7" s="79"/>
      <c r="L7" s="79"/>
      <c r="M7" s="79" t="s">
        <v>11</v>
      </c>
      <c r="N7" s="79"/>
      <c r="O7" s="79"/>
      <c r="P7" s="79" t="s">
        <v>12</v>
      </c>
      <c r="Q7" s="79"/>
      <c r="R7" s="79"/>
      <c r="S7" s="79" t="s">
        <v>29</v>
      </c>
      <c r="T7" s="79"/>
      <c r="U7" s="79"/>
      <c r="V7" s="81" t="s">
        <v>21</v>
      </c>
      <c r="W7" s="75" t="s">
        <v>13</v>
      </c>
      <c r="X7" s="83" t="s">
        <v>14</v>
      </c>
      <c r="Y7" s="77" t="s">
        <v>20</v>
      </c>
    </row>
    <row r="8" spans="1:25" ht="38.25" customHeight="1">
      <c r="A8" s="72"/>
      <c r="B8" s="74"/>
      <c r="C8" s="76"/>
      <c r="D8" s="74"/>
      <c r="E8" s="74"/>
      <c r="F8" s="74"/>
      <c r="G8" s="4" t="s">
        <v>15</v>
      </c>
      <c r="H8" s="5" t="s">
        <v>16</v>
      </c>
      <c r="I8" s="6" t="s">
        <v>7</v>
      </c>
      <c r="J8" s="4" t="s">
        <v>15</v>
      </c>
      <c r="K8" s="5" t="s">
        <v>16</v>
      </c>
      <c r="L8" s="6" t="s">
        <v>7</v>
      </c>
      <c r="M8" s="4" t="s">
        <v>15</v>
      </c>
      <c r="N8" s="5" t="s">
        <v>16</v>
      </c>
      <c r="O8" s="6" t="s">
        <v>7</v>
      </c>
      <c r="P8" s="4" t="s">
        <v>15</v>
      </c>
      <c r="Q8" s="5" t="s">
        <v>16</v>
      </c>
      <c r="R8" s="6" t="s">
        <v>7</v>
      </c>
      <c r="S8" s="4" t="s">
        <v>15</v>
      </c>
      <c r="T8" s="5" t="s">
        <v>16</v>
      </c>
      <c r="U8" s="6" t="s">
        <v>7</v>
      </c>
      <c r="V8" s="82"/>
      <c r="W8" s="76"/>
      <c r="X8" s="84"/>
      <c r="Y8" s="78"/>
    </row>
    <row r="9" spans="1:25" ht="25.5" customHeight="1">
      <c r="A9" s="15">
        <f t="shared" ref="A9:A17" si="0">RANK(X9,X$9:X$22,0)</f>
        <v>1</v>
      </c>
      <c r="B9" s="19" t="s">
        <v>58</v>
      </c>
      <c r="C9" s="22" t="s">
        <v>5</v>
      </c>
      <c r="D9" s="19" t="s">
        <v>45</v>
      </c>
      <c r="E9" s="22" t="s">
        <v>73</v>
      </c>
      <c r="F9" s="16" t="s">
        <v>31</v>
      </c>
      <c r="G9" s="16">
        <v>254.5</v>
      </c>
      <c r="H9" s="38">
        <f t="shared" ref="H9:H22" si="1">G9/3.8</f>
        <v>66.973684210526315</v>
      </c>
      <c r="I9" s="17">
        <f t="shared" ref="I9:I22" si="2">RANK(G9,G$9:G$22,0)</f>
        <v>1</v>
      </c>
      <c r="J9" s="16">
        <v>259</v>
      </c>
      <c r="K9" s="38">
        <f t="shared" ref="K9:K22" si="3">J9/3.8</f>
        <v>68.15789473684211</v>
      </c>
      <c r="L9" s="17">
        <f t="shared" ref="L9:L22" si="4">RANK(J9,J$9:J$22,0)</f>
        <v>1</v>
      </c>
      <c r="M9" s="3">
        <v>263</v>
      </c>
      <c r="N9" s="18">
        <f t="shared" ref="N9:N22" si="5">M9/3.8</f>
        <v>69.21052631578948</v>
      </c>
      <c r="O9" s="17">
        <f t="shared" ref="O9:O22" si="6">RANK(M9,M$9:M$22,0)</f>
        <v>1</v>
      </c>
      <c r="P9" s="3">
        <v>253.5</v>
      </c>
      <c r="Q9" s="18">
        <f t="shared" ref="Q9:Q22" si="7">P9/3.8</f>
        <v>66.71052631578948</v>
      </c>
      <c r="R9" s="17">
        <f t="shared" ref="R9:R22" si="8">RANK(P9,P$9:P$22,0)</f>
        <v>1</v>
      </c>
      <c r="S9" s="3">
        <v>252.5</v>
      </c>
      <c r="T9" s="18">
        <f t="shared" ref="T9:T22" si="9">S9/3.8</f>
        <v>66.44736842105263</v>
      </c>
      <c r="U9" s="17">
        <f t="shared" ref="U9:U22" si="10">RANK(S9,S$9:S$22,0)</f>
        <v>1</v>
      </c>
      <c r="V9" s="3"/>
      <c r="W9" s="17">
        <f t="shared" ref="W9:W22" si="11">G9+J9+M9+P9+S9</f>
        <v>1282.5</v>
      </c>
      <c r="X9" s="18">
        <f t="shared" ref="X9:X22" si="12">W9/19</f>
        <v>67.5</v>
      </c>
      <c r="Y9" s="3" t="s">
        <v>5</v>
      </c>
    </row>
    <row r="10" spans="1:25" s="12" customFormat="1" ht="25.5" customHeight="1">
      <c r="A10" s="15">
        <f t="shared" si="0"/>
        <v>2</v>
      </c>
      <c r="B10" s="30" t="s">
        <v>71</v>
      </c>
      <c r="C10" s="22" t="s">
        <v>5</v>
      </c>
      <c r="D10" s="19" t="s">
        <v>72</v>
      </c>
      <c r="E10" s="22" t="s">
        <v>73</v>
      </c>
      <c r="F10" s="16" t="s">
        <v>31</v>
      </c>
      <c r="G10" s="16">
        <v>241.5</v>
      </c>
      <c r="H10" s="38">
        <f t="shared" si="1"/>
        <v>63.55263157894737</v>
      </c>
      <c r="I10" s="17">
        <f t="shared" si="2"/>
        <v>3</v>
      </c>
      <c r="J10" s="16">
        <v>246.5</v>
      </c>
      <c r="K10" s="38">
        <f t="shared" si="3"/>
        <v>64.868421052631575</v>
      </c>
      <c r="L10" s="17">
        <f t="shared" si="4"/>
        <v>3</v>
      </c>
      <c r="M10" s="17">
        <v>243.5</v>
      </c>
      <c r="N10" s="18">
        <f t="shared" si="5"/>
        <v>64.078947368421055</v>
      </c>
      <c r="O10" s="17">
        <f t="shared" si="6"/>
        <v>3</v>
      </c>
      <c r="P10" s="17">
        <v>248.5</v>
      </c>
      <c r="Q10" s="18">
        <f t="shared" si="7"/>
        <v>65.39473684210526</v>
      </c>
      <c r="R10" s="17">
        <f t="shared" si="8"/>
        <v>2</v>
      </c>
      <c r="S10" s="17">
        <v>248.5</v>
      </c>
      <c r="T10" s="18">
        <f t="shared" si="9"/>
        <v>65.39473684210526</v>
      </c>
      <c r="U10" s="17">
        <f t="shared" si="10"/>
        <v>2</v>
      </c>
      <c r="V10" s="17"/>
      <c r="W10" s="17">
        <f t="shared" si="11"/>
        <v>1228.5</v>
      </c>
      <c r="X10" s="18">
        <f t="shared" si="12"/>
        <v>64.65789473684211</v>
      </c>
      <c r="Y10" s="17">
        <v>1</v>
      </c>
    </row>
    <row r="11" spans="1:25" s="12" customFormat="1" ht="25.5" customHeight="1">
      <c r="A11" s="15">
        <f t="shared" si="0"/>
        <v>3</v>
      </c>
      <c r="B11" s="19" t="s">
        <v>56</v>
      </c>
      <c r="C11" s="22">
        <v>1</v>
      </c>
      <c r="D11" s="19" t="s">
        <v>44</v>
      </c>
      <c r="E11" s="22" t="s">
        <v>23</v>
      </c>
      <c r="F11" s="16" t="s">
        <v>31</v>
      </c>
      <c r="G11" s="16">
        <v>238.5</v>
      </c>
      <c r="H11" s="38">
        <f t="shared" si="1"/>
        <v>62.763157894736842</v>
      </c>
      <c r="I11" s="17">
        <f t="shared" si="2"/>
        <v>6</v>
      </c>
      <c r="J11" s="16">
        <v>246</v>
      </c>
      <c r="K11" s="38">
        <f t="shared" si="3"/>
        <v>64.736842105263165</v>
      </c>
      <c r="L11" s="17">
        <f t="shared" si="4"/>
        <v>4</v>
      </c>
      <c r="M11" s="17">
        <v>246.5</v>
      </c>
      <c r="N11" s="18">
        <f t="shared" si="5"/>
        <v>64.868421052631575</v>
      </c>
      <c r="O11" s="17">
        <f t="shared" si="6"/>
        <v>2</v>
      </c>
      <c r="P11" s="17">
        <v>239.5</v>
      </c>
      <c r="Q11" s="18">
        <f t="shared" si="7"/>
        <v>63.026315789473685</v>
      </c>
      <c r="R11" s="17">
        <f t="shared" si="8"/>
        <v>5</v>
      </c>
      <c r="S11" s="17">
        <v>246.5</v>
      </c>
      <c r="T11" s="18">
        <f t="shared" si="9"/>
        <v>64.868421052631575</v>
      </c>
      <c r="U11" s="17">
        <f t="shared" si="10"/>
        <v>3</v>
      </c>
      <c r="V11" s="17"/>
      <c r="W11" s="17">
        <f t="shared" si="11"/>
        <v>1217</v>
      </c>
      <c r="X11" s="18">
        <f t="shared" si="12"/>
        <v>64.05263157894737</v>
      </c>
      <c r="Y11" s="17">
        <v>1</v>
      </c>
    </row>
    <row r="12" spans="1:25" s="12" customFormat="1" ht="25.5" customHeight="1">
      <c r="A12" s="15">
        <f t="shared" si="0"/>
        <v>4</v>
      </c>
      <c r="B12" s="29" t="s">
        <v>39</v>
      </c>
      <c r="C12" s="14">
        <v>1</v>
      </c>
      <c r="D12" s="37" t="s">
        <v>46</v>
      </c>
      <c r="E12" s="16" t="s">
        <v>49</v>
      </c>
      <c r="F12" s="16" t="s">
        <v>53</v>
      </c>
      <c r="G12" s="16">
        <v>242.5</v>
      </c>
      <c r="H12" s="38">
        <f t="shared" si="1"/>
        <v>63.815789473684212</v>
      </c>
      <c r="I12" s="17">
        <f t="shared" si="2"/>
        <v>2</v>
      </c>
      <c r="J12" s="16">
        <v>246</v>
      </c>
      <c r="K12" s="38">
        <f t="shared" si="3"/>
        <v>64.736842105263165</v>
      </c>
      <c r="L12" s="17">
        <f t="shared" si="4"/>
        <v>4</v>
      </c>
      <c r="M12" s="17">
        <v>243</v>
      </c>
      <c r="N12" s="18">
        <f t="shared" si="5"/>
        <v>63.947368421052637</v>
      </c>
      <c r="O12" s="17">
        <f t="shared" si="6"/>
        <v>5</v>
      </c>
      <c r="P12" s="17">
        <v>240</v>
      </c>
      <c r="Q12" s="18">
        <f t="shared" si="7"/>
        <v>63.15789473684211</v>
      </c>
      <c r="R12" s="17">
        <f t="shared" si="8"/>
        <v>4</v>
      </c>
      <c r="S12" s="17">
        <v>244.5</v>
      </c>
      <c r="T12" s="18">
        <f t="shared" si="9"/>
        <v>64.342105263157904</v>
      </c>
      <c r="U12" s="17">
        <f t="shared" si="10"/>
        <v>4</v>
      </c>
      <c r="V12" s="17"/>
      <c r="W12" s="17">
        <f t="shared" si="11"/>
        <v>1216</v>
      </c>
      <c r="X12" s="18">
        <f t="shared" si="12"/>
        <v>64</v>
      </c>
      <c r="Y12" s="17">
        <v>1</v>
      </c>
    </row>
    <row r="13" spans="1:25" s="12" customFormat="1" ht="25.5" customHeight="1">
      <c r="A13" s="15">
        <f t="shared" si="0"/>
        <v>5</v>
      </c>
      <c r="B13" s="19" t="s">
        <v>60</v>
      </c>
      <c r="C13" s="22" t="s">
        <v>5</v>
      </c>
      <c r="D13" s="19" t="s">
        <v>64</v>
      </c>
      <c r="E13" s="16" t="s">
        <v>73</v>
      </c>
      <c r="F13" s="16" t="s">
        <v>31</v>
      </c>
      <c r="G13" s="16">
        <v>241.5</v>
      </c>
      <c r="H13" s="38">
        <f t="shared" si="1"/>
        <v>63.55263157894737</v>
      </c>
      <c r="I13" s="17">
        <f t="shared" si="2"/>
        <v>3</v>
      </c>
      <c r="J13" s="16">
        <v>247.5</v>
      </c>
      <c r="K13" s="38">
        <f t="shared" si="3"/>
        <v>65.131578947368425</v>
      </c>
      <c r="L13" s="17">
        <f t="shared" si="4"/>
        <v>2</v>
      </c>
      <c r="M13" s="17">
        <v>243.5</v>
      </c>
      <c r="N13" s="18">
        <f t="shared" si="5"/>
        <v>64.078947368421055</v>
      </c>
      <c r="O13" s="17">
        <f t="shared" si="6"/>
        <v>3</v>
      </c>
      <c r="P13" s="17">
        <v>241</v>
      </c>
      <c r="Q13" s="18">
        <f t="shared" si="7"/>
        <v>63.421052631578952</v>
      </c>
      <c r="R13" s="17">
        <f t="shared" si="8"/>
        <v>3</v>
      </c>
      <c r="S13" s="17">
        <v>239</v>
      </c>
      <c r="T13" s="18">
        <f t="shared" si="9"/>
        <v>62.894736842105267</v>
      </c>
      <c r="U13" s="17">
        <f t="shared" si="10"/>
        <v>6</v>
      </c>
      <c r="V13" s="17"/>
      <c r="W13" s="17">
        <f t="shared" si="11"/>
        <v>1212.5</v>
      </c>
      <c r="X13" s="18">
        <f t="shared" si="12"/>
        <v>63.815789473684212</v>
      </c>
      <c r="Y13" s="17">
        <v>2</v>
      </c>
    </row>
    <row r="14" spans="1:25" s="12" customFormat="1" ht="25.5" customHeight="1">
      <c r="A14" s="15">
        <f t="shared" si="0"/>
        <v>6</v>
      </c>
      <c r="B14" s="19" t="s">
        <v>55</v>
      </c>
      <c r="C14" s="22">
        <v>1</v>
      </c>
      <c r="D14" s="13" t="s">
        <v>62</v>
      </c>
      <c r="E14" s="22" t="s">
        <v>23</v>
      </c>
      <c r="F14" s="16" t="s">
        <v>31</v>
      </c>
      <c r="G14" s="16">
        <v>236.5</v>
      </c>
      <c r="H14" s="38">
        <f t="shared" si="1"/>
        <v>62.236842105263158</v>
      </c>
      <c r="I14" s="17">
        <f t="shared" si="2"/>
        <v>7</v>
      </c>
      <c r="J14" s="16">
        <v>236.5</v>
      </c>
      <c r="K14" s="38">
        <f t="shared" si="3"/>
        <v>62.236842105263158</v>
      </c>
      <c r="L14" s="17">
        <f t="shared" si="4"/>
        <v>10</v>
      </c>
      <c r="M14" s="17">
        <v>239.5</v>
      </c>
      <c r="N14" s="18">
        <f t="shared" si="5"/>
        <v>63.026315789473685</v>
      </c>
      <c r="O14" s="17">
        <f t="shared" si="6"/>
        <v>6</v>
      </c>
      <c r="P14" s="17">
        <v>228</v>
      </c>
      <c r="Q14" s="18">
        <f t="shared" si="7"/>
        <v>60</v>
      </c>
      <c r="R14" s="17">
        <f t="shared" si="8"/>
        <v>11</v>
      </c>
      <c r="S14" s="17">
        <v>241</v>
      </c>
      <c r="T14" s="18">
        <f t="shared" si="9"/>
        <v>63.421052631578952</v>
      </c>
      <c r="U14" s="17">
        <f t="shared" si="10"/>
        <v>5</v>
      </c>
      <c r="V14" s="17"/>
      <c r="W14" s="17">
        <f t="shared" si="11"/>
        <v>1181.5</v>
      </c>
      <c r="X14" s="18">
        <f t="shared" si="12"/>
        <v>62.184210526315788</v>
      </c>
      <c r="Y14" s="17">
        <v>2</v>
      </c>
    </row>
    <row r="15" spans="1:25" s="12" customFormat="1" ht="25.5" customHeight="1">
      <c r="A15" s="15">
        <f t="shared" si="0"/>
        <v>7</v>
      </c>
      <c r="B15" s="29" t="s">
        <v>41</v>
      </c>
      <c r="C15" s="14">
        <v>2</v>
      </c>
      <c r="D15" s="37" t="s">
        <v>48</v>
      </c>
      <c r="E15" s="16" t="s">
        <v>51</v>
      </c>
      <c r="F15" s="16" t="s">
        <v>53</v>
      </c>
      <c r="G15" s="16">
        <v>234.5</v>
      </c>
      <c r="H15" s="38">
        <f t="shared" si="1"/>
        <v>61.71052631578948</v>
      </c>
      <c r="I15" s="17">
        <f t="shared" si="2"/>
        <v>8</v>
      </c>
      <c r="J15" s="16">
        <v>237</v>
      </c>
      <c r="K15" s="38">
        <f t="shared" si="3"/>
        <v>62.368421052631582</v>
      </c>
      <c r="L15" s="17">
        <f t="shared" si="4"/>
        <v>9</v>
      </c>
      <c r="M15" s="17">
        <v>238.5</v>
      </c>
      <c r="N15" s="18">
        <f t="shared" si="5"/>
        <v>62.763157894736842</v>
      </c>
      <c r="O15" s="17">
        <f t="shared" si="6"/>
        <v>8</v>
      </c>
      <c r="P15" s="17">
        <v>232.5</v>
      </c>
      <c r="Q15" s="18">
        <f t="shared" si="7"/>
        <v>61.184210526315795</v>
      </c>
      <c r="R15" s="17">
        <f t="shared" si="8"/>
        <v>8</v>
      </c>
      <c r="S15" s="17">
        <v>238.5</v>
      </c>
      <c r="T15" s="18">
        <f t="shared" si="9"/>
        <v>62.763157894736842</v>
      </c>
      <c r="U15" s="17">
        <f t="shared" si="10"/>
        <v>7</v>
      </c>
      <c r="V15" s="17"/>
      <c r="W15" s="17">
        <f t="shared" si="11"/>
        <v>1181</v>
      </c>
      <c r="X15" s="18">
        <f t="shared" si="12"/>
        <v>62.157894736842103</v>
      </c>
      <c r="Y15" s="17">
        <v>2</v>
      </c>
    </row>
    <row r="16" spans="1:25" s="12" customFormat="1" ht="25.5" customHeight="1">
      <c r="A16" s="15">
        <f t="shared" si="0"/>
        <v>8</v>
      </c>
      <c r="B16" s="29" t="s">
        <v>37</v>
      </c>
      <c r="C16" s="22">
        <v>1</v>
      </c>
      <c r="D16" s="35" t="s">
        <v>42</v>
      </c>
      <c r="E16" s="16" t="s">
        <v>26</v>
      </c>
      <c r="F16" s="16" t="s">
        <v>27</v>
      </c>
      <c r="G16" s="16">
        <v>239.5</v>
      </c>
      <c r="H16" s="38">
        <f t="shared" si="1"/>
        <v>63.026315789473685</v>
      </c>
      <c r="I16" s="17">
        <f t="shared" si="2"/>
        <v>5</v>
      </c>
      <c r="J16" s="16">
        <v>237.5</v>
      </c>
      <c r="K16" s="38">
        <f t="shared" si="3"/>
        <v>62.5</v>
      </c>
      <c r="L16" s="17">
        <f t="shared" si="4"/>
        <v>7</v>
      </c>
      <c r="M16" s="17">
        <v>233</v>
      </c>
      <c r="N16" s="18">
        <f t="shared" si="5"/>
        <v>61.315789473684212</v>
      </c>
      <c r="O16" s="17">
        <f t="shared" si="6"/>
        <v>10</v>
      </c>
      <c r="P16" s="17">
        <v>231</v>
      </c>
      <c r="Q16" s="18">
        <f t="shared" si="7"/>
        <v>60.789473684210527</v>
      </c>
      <c r="R16" s="17">
        <f t="shared" si="8"/>
        <v>9</v>
      </c>
      <c r="S16" s="17">
        <v>236</v>
      </c>
      <c r="T16" s="18">
        <f t="shared" si="9"/>
        <v>62.10526315789474</v>
      </c>
      <c r="U16" s="17">
        <f t="shared" si="10"/>
        <v>9</v>
      </c>
      <c r="V16" s="17"/>
      <c r="W16" s="17">
        <f t="shared" si="11"/>
        <v>1177</v>
      </c>
      <c r="X16" s="18">
        <f t="shared" si="12"/>
        <v>61.94736842105263</v>
      </c>
      <c r="Y16" s="17">
        <v>3</v>
      </c>
    </row>
    <row r="17" spans="1:25" s="12" customFormat="1" ht="25.5" customHeight="1">
      <c r="A17" s="15">
        <f t="shared" si="0"/>
        <v>9</v>
      </c>
      <c r="B17" s="29" t="s">
        <v>40</v>
      </c>
      <c r="C17" s="14">
        <v>1</v>
      </c>
      <c r="D17" s="37" t="s">
        <v>47</v>
      </c>
      <c r="E17" s="16" t="s">
        <v>50</v>
      </c>
      <c r="F17" s="16" t="s">
        <v>53</v>
      </c>
      <c r="G17" s="16">
        <v>232</v>
      </c>
      <c r="H17" s="38">
        <f t="shared" si="1"/>
        <v>61.05263157894737</v>
      </c>
      <c r="I17" s="17">
        <f t="shared" si="2"/>
        <v>10</v>
      </c>
      <c r="J17" s="16">
        <v>231</v>
      </c>
      <c r="K17" s="38">
        <f t="shared" si="3"/>
        <v>60.789473684210527</v>
      </c>
      <c r="L17" s="17">
        <f t="shared" si="4"/>
        <v>12</v>
      </c>
      <c r="M17" s="17">
        <v>239</v>
      </c>
      <c r="N17" s="18">
        <f t="shared" si="5"/>
        <v>62.894736842105267</v>
      </c>
      <c r="O17" s="17">
        <f t="shared" si="6"/>
        <v>7</v>
      </c>
      <c r="P17" s="17">
        <v>235</v>
      </c>
      <c r="Q17" s="18">
        <f t="shared" si="7"/>
        <v>61.842105263157897</v>
      </c>
      <c r="R17" s="17">
        <f t="shared" si="8"/>
        <v>6</v>
      </c>
      <c r="S17" s="17">
        <v>237.5</v>
      </c>
      <c r="T17" s="18">
        <f t="shared" si="9"/>
        <v>62.5</v>
      </c>
      <c r="U17" s="17">
        <f t="shared" si="10"/>
        <v>8</v>
      </c>
      <c r="V17" s="17"/>
      <c r="W17" s="17">
        <f t="shared" si="11"/>
        <v>1174.5</v>
      </c>
      <c r="X17" s="18">
        <f t="shared" si="12"/>
        <v>61.815789473684212</v>
      </c>
      <c r="Y17" s="17">
        <v>3</v>
      </c>
    </row>
    <row r="18" spans="1:25" s="12" customFormat="1" ht="25.5" customHeight="1">
      <c r="A18" s="15" t="s">
        <v>76</v>
      </c>
      <c r="B18" s="19" t="s">
        <v>61</v>
      </c>
      <c r="C18" s="22">
        <v>1</v>
      </c>
      <c r="D18" s="19" t="s">
        <v>65</v>
      </c>
      <c r="E18" s="16" t="s">
        <v>24</v>
      </c>
      <c r="F18" s="16" t="s">
        <v>31</v>
      </c>
      <c r="G18" s="16">
        <v>230.5</v>
      </c>
      <c r="H18" s="38">
        <f t="shared" si="1"/>
        <v>60.65789473684211</v>
      </c>
      <c r="I18" s="17">
        <f t="shared" si="2"/>
        <v>12</v>
      </c>
      <c r="J18" s="16">
        <v>240.5</v>
      </c>
      <c r="K18" s="38">
        <f t="shared" si="3"/>
        <v>63.289473684210527</v>
      </c>
      <c r="L18" s="17">
        <f t="shared" si="4"/>
        <v>6</v>
      </c>
      <c r="M18" s="17">
        <v>237</v>
      </c>
      <c r="N18" s="18">
        <f t="shared" si="5"/>
        <v>62.368421052631582</v>
      </c>
      <c r="O18" s="17">
        <f t="shared" si="6"/>
        <v>9</v>
      </c>
      <c r="P18" s="17">
        <v>228.5</v>
      </c>
      <c r="Q18" s="18">
        <f t="shared" si="7"/>
        <v>60.131578947368425</v>
      </c>
      <c r="R18" s="17">
        <f t="shared" si="8"/>
        <v>10</v>
      </c>
      <c r="S18" s="17">
        <v>231.5</v>
      </c>
      <c r="T18" s="18">
        <f t="shared" si="9"/>
        <v>60.921052631578952</v>
      </c>
      <c r="U18" s="17">
        <f t="shared" si="10"/>
        <v>10</v>
      </c>
      <c r="V18" s="17"/>
      <c r="W18" s="17">
        <f t="shared" si="11"/>
        <v>1168</v>
      </c>
      <c r="X18" s="18">
        <f t="shared" si="12"/>
        <v>61.473684210526315</v>
      </c>
      <c r="Y18" s="17">
        <v>3</v>
      </c>
    </row>
    <row r="19" spans="1:25" s="12" customFormat="1" ht="25.5" customHeight="1">
      <c r="A19" s="15">
        <v>10</v>
      </c>
      <c r="B19" s="21" t="s">
        <v>38</v>
      </c>
      <c r="C19" s="22">
        <v>1</v>
      </c>
      <c r="D19" s="19" t="s">
        <v>43</v>
      </c>
      <c r="E19" s="22" t="s">
        <v>24</v>
      </c>
      <c r="F19" s="16" t="s">
        <v>52</v>
      </c>
      <c r="G19" s="16">
        <v>232</v>
      </c>
      <c r="H19" s="38">
        <f t="shared" si="1"/>
        <v>61.05263157894737</v>
      </c>
      <c r="I19" s="17">
        <f t="shared" si="2"/>
        <v>10</v>
      </c>
      <c r="J19" s="16">
        <v>224</v>
      </c>
      <c r="K19" s="38">
        <f t="shared" si="3"/>
        <v>58.947368421052637</v>
      </c>
      <c r="L19" s="17">
        <f t="shared" si="4"/>
        <v>14</v>
      </c>
      <c r="M19" s="17">
        <v>229.5</v>
      </c>
      <c r="N19" s="18">
        <f t="shared" si="5"/>
        <v>60.394736842105267</v>
      </c>
      <c r="O19" s="17">
        <f t="shared" si="6"/>
        <v>12</v>
      </c>
      <c r="P19" s="17">
        <v>235</v>
      </c>
      <c r="Q19" s="18">
        <f t="shared" si="7"/>
        <v>61.842105263157897</v>
      </c>
      <c r="R19" s="17">
        <f t="shared" si="8"/>
        <v>6</v>
      </c>
      <c r="S19" s="17">
        <v>227</v>
      </c>
      <c r="T19" s="18">
        <f t="shared" si="9"/>
        <v>59.736842105263158</v>
      </c>
      <c r="U19" s="17">
        <f t="shared" si="10"/>
        <v>12</v>
      </c>
      <c r="V19" s="17"/>
      <c r="W19" s="17">
        <f t="shared" si="11"/>
        <v>1147.5</v>
      </c>
      <c r="X19" s="18">
        <f t="shared" si="12"/>
        <v>60.39473684210526</v>
      </c>
      <c r="Y19" s="17">
        <v>3</v>
      </c>
    </row>
    <row r="20" spans="1:25" s="12" customFormat="1" ht="25.5" customHeight="1">
      <c r="A20" s="15">
        <v>11</v>
      </c>
      <c r="B20" s="30" t="s">
        <v>59</v>
      </c>
      <c r="C20" s="22">
        <v>1</v>
      </c>
      <c r="D20" s="19" t="s">
        <v>67</v>
      </c>
      <c r="E20" s="22" t="s">
        <v>23</v>
      </c>
      <c r="F20" s="16" t="s">
        <v>31</v>
      </c>
      <c r="G20" s="16">
        <v>228</v>
      </c>
      <c r="H20" s="38">
        <f t="shared" si="1"/>
        <v>60</v>
      </c>
      <c r="I20" s="17">
        <f t="shared" si="2"/>
        <v>13</v>
      </c>
      <c r="J20" s="16">
        <v>237.5</v>
      </c>
      <c r="K20" s="38">
        <f t="shared" si="3"/>
        <v>62.5</v>
      </c>
      <c r="L20" s="17">
        <f t="shared" si="4"/>
        <v>7</v>
      </c>
      <c r="M20" s="17">
        <v>227.5</v>
      </c>
      <c r="N20" s="18">
        <f t="shared" si="5"/>
        <v>59.868421052631582</v>
      </c>
      <c r="O20" s="17">
        <f t="shared" si="6"/>
        <v>14</v>
      </c>
      <c r="P20" s="17">
        <v>227</v>
      </c>
      <c r="Q20" s="18">
        <f t="shared" si="7"/>
        <v>59.736842105263158</v>
      </c>
      <c r="R20" s="17">
        <f t="shared" si="8"/>
        <v>12</v>
      </c>
      <c r="S20" s="17">
        <v>222.5</v>
      </c>
      <c r="T20" s="18">
        <f t="shared" si="9"/>
        <v>58.55263157894737</v>
      </c>
      <c r="U20" s="17">
        <f t="shared" si="10"/>
        <v>14</v>
      </c>
      <c r="V20" s="17"/>
      <c r="W20" s="17">
        <f t="shared" si="11"/>
        <v>1142.5</v>
      </c>
      <c r="X20" s="18">
        <f t="shared" si="12"/>
        <v>60.131578947368418</v>
      </c>
      <c r="Y20" s="17">
        <v>3</v>
      </c>
    </row>
    <row r="21" spans="1:25" s="12" customFormat="1" ht="25.5" customHeight="1">
      <c r="A21" s="15">
        <v>12</v>
      </c>
      <c r="B21" s="19" t="s">
        <v>57</v>
      </c>
      <c r="C21" s="22">
        <v>1</v>
      </c>
      <c r="D21" s="36" t="s">
        <v>63</v>
      </c>
      <c r="E21" s="22" t="s">
        <v>73</v>
      </c>
      <c r="F21" s="16" t="s">
        <v>31</v>
      </c>
      <c r="G21" s="16">
        <v>233</v>
      </c>
      <c r="H21" s="38">
        <f t="shared" si="1"/>
        <v>61.315789473684212</v>
      </c>
      <c r="I21" s="17">
        <f t="shared" si="2"/>
        <v>9</v>
      </c>
      <c r="J21" s="16">
        <v>227</v>
      </c>
      <c r="K21" s="38">
        <f t="shared" si="3"/>
        <v>59.736842105263158</v>
      </c>
      <c r="L21" s="17">
        <f t="shared" si="4"/>
        <v>13</v>
      </c>
      <c r="M21" s="17">
        <v>229.5</v>
      </c>
      <c r="N21" s="18">
        <f t="shared" si="5"/>
        <v>60.394736842105267</v>
      </c>
      <c r="O21" s="17">
        <f t="shared" si="6"/>
        <v>12</v>
      </c>
      <c r="P21" s="17">
        <v>222.5</v>
      </c>
      <c r="Q21" s="18">
        <f t="shared" si="7"/>
        <v>58.55263157894737</v>
      </c>
      <c r="R21" s="17">
        <f t="shared" si="8"/>
        <v>13</v>
      </c>
      <c r="S21" s="17">
        <v>225.5</v>
      </c>
      <c r="T21" s="18">
        <f t="shared" si="9"/>
        <v>59.342105263157897</v>
      </c>
      <c r="U21" s="17">
        <f t="shared" si="10"/>
        <v>13</v>
      </c>
      <c r="V21" s="17"/>
      <c r="W21" s="17">
        <f t="shared" si="11"/>
        <v>1137.5</v>
      </c>
      <c r="X21" s="18">
        <f t="shared" si="12"/>
        <v>59.868421052631582</v>
      </c>
      <c r="Y21" s="17" t="s">
        <v>74</v>
      </c>
    </row>
    <row r="22" spans="1:25" ht="22.5">
      <c r="A22" s="15">
        <v>13</v>
      </c>
      <c r="B22" s="19" t="s">
        <v>69</v>
      </c>
      <c r="C22" s="22">
        <v>1</v>
      </c>
      <c r="D22" s="19" t="s">
        <v>70</v>
      </c>
      <c r="E22" s="22" t="s">
        <v>73</v>
      </c>
      <c r="F22" s="16" t="s">
        <v>31</v>
      </c>
      <c r="G22" s="16">
        <v>218.5</v>
      </c>
      <c r="H22" s="38">
        <f t="shared" si="1"/>
        <v>57.5</v>
      </c>
      <c r="I22" s="17">
        <f t="shared" si="2"/>
        <v>14</v>
      </c>
      <c r="J22" s="16">
        <v>232</v>
      </c>
      <c r="K22" s="38">
        <f t="shared" si="3"/>
        <v>61.05263157894737</v>
      </c>
      <c r="L22" s="17">
        <f t="shared" si="4"/>
        <v>11</v>
      </c>
      <c r="M22" s="17">
        <v>232.5</v>
      </c>
      <c r="N22" s="18">
        <f t="shared" si="5"/>
        <v>61.184210526315795</v>
      </c>
      <c r="O22" s="17">
        <f t="shared" si="6"/>
        <v>11</v>
      </c>
      <c r="P22" s="17">
        <v>218</v>
      </c>
      <c r="Q22" s="18">
        <f t="shared" si="7"/>
        <v>57.368421052631582</v>
      </c>
      <c r="R22" s="17">
        <f t="shared" si="8"/>
        <v>14</v>
      </c>
      <c r="S22" s="17">
        <v>231</v>
      </c>
      <c r="T22" s="18">
        <f t="shared" si="9"/>
        <v>60.789473684210527</v>
      </c>
      <c r="U22" s="17">
        <f t="shared" si="10"/>
        <v>11</v>
      </c>
      <c r="V22" s="17"/>
      <c r="W22" s="17">
        <f t="shared" si="11"/>
        <v>1132</v>
      </c>
      <c r="X22" s="18">
        <f t="shared" si="12"/>
        <v>59.578947368421055</v>
      </c>
      <c r="Y22" s="17" t="s">
        <v>74</v>
      </c>
    </row>
    <row r="24" spans="1:25">
      <c r="B24" s="12" t="s">
        <v>18</v>
      </c>
      <c r="Q24" s="12" t="s">
        <v>28</v>
      </c>
    </row>
    <row r="25" spans="1:25">
      <c r="B25" s="12" t="s">
        <v>19</v>
      </c>
      <c r="Q25" s="12" t="s">
        <v>22</v>
      </c>
    </row>
  </sheetData>
  <sortState ref="A9:Y22">
    <sortCondition ref="A9:A22"/>
  </sortState>
  <mergeCells count="21">
    <mergeCell ref="A1:Y1"/>
    <mergeCell ref="A2:Y2"/>
    <mergeCell ref="A3:Y3"/>
    <mergeCell ref="A4:Y4"/>
    <mergeCell ref="A5:Y5"/>
    <mergeCell ref="W6:Y6"/>
    <mergeCell ref="V7:V8"/>
    <mergeCell ref="W7:W8"/>
    <mergeCell ref="X7:X8"/>
    <mergeCell ref="M7:O7"/>
    <mergeCell ref="P7:R7"/>
    <mergeCell ref="S7:U7"/>
    <mergeCell ref="A7:A8"/>
    <mergeCell ref="B7:B8"/>
    <mergeCell ref="C7:C8"/>
    <mergeCell ref="Y7:Y8"/>
    <mergeCell ref="E7:E8"/>
    <mergeCell ref="F7:F8"/>
    <mergeCell ref="D7:D8"/>
    <mergeCell ref="G7:I7"/>
    <mergeCell ref="J7:L7"/>
  </mergeCells>
  <pageMargins left="0" right="0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"/>
  <sheetViews>
    <sheetView workbookViewId="0">
      <selection activeCell="B13" sqref="B13"/>
    </sheetView>
  </sheetViews>
  <sheetFormatPr defaultRowHeight="15"/>
  <cols>
    <col min="1" max="1" width="3.7109375" customWidth="1"/>
    <col min="2" max="2" width="18" customWidth="1"/>
    <col min="3" max="3" width="4.140625" customWidth="1"/>
    <col min="4" max="4" width="33.28515625" customWidth="1"/>
    <col min="5" max="5" width="12.7109375" customWidth="1"/>
    <col min="6" max="6" width="9.5703125" customWidth="1"/>
    <col min="7" max="7" width="5.85546875" customWidth="1"/>
    <col min="8" max="8" width="5.5703125" customWidth="1"/>
    <col min="9" max="9" width="2.7109375" customWidth="1"/>
    <col min="10" max="10" width="5.28515625" customWidth="1"/>
    <col min="11" max="11" width="5.5703125" customWidth="1"/>
    <col min="12" max="12" width="2.5703125" customWidth="1"/>
    <col min="13" max="13" width="5.42578125" customWidth="1"/>
    <col min="14" max="14" width="5.85546875" customWidth="1"/>
    <col min="15" max="15" width="2.7109375" customWidth="1"/>
    <col min="16" max="16" width="4.7109375" customWidth="1"/>
    <col min="17" max="17" width="6.28515625" customWidth="1"/>
    <col min="18" max="18" width="2.28515625" customWidth="1"/>
    <col min="19" max="19" width="5.42578125" customWidth="1"/>
    <col min="20" max="20" width="6.42578125" customWidth="1"/>
    <col min="21" max="21" width="2.42578125" customWidth="1"/>
    <col min="22" max="22" width="2.7109375" customWidth="1"/>
    <col min="23" max="23" width="6" customWidth="1"/>
    <col min="24" max="24" width="7.7109375" customWidth="1"/>
    <col min="25" max="25" width="3.85546875" customWidth="1"/>
  </cols>
  <sheetData>
    <row r="1" spans="1:25" ht="18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5.75">
      <c r="A4" s="88" t="s">
        <v>54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>
      <c r="A5" s="89" t="s">
        <v>85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5.75">
      <c r="A6" s="11" t="s">
        <v>1</v>
      </c>
      <c r="B6" s="11"/>
      <c r="C6" s="8"/>
      <c r="D6" s="8"/>
      <c r="E6" s="9"/>
      <c r="F6" s="7"/>
      <c r="G6" s="7"/>
      <c r="H6" s="7"/>
      <c r="I6" s="7"/>
      <c r="J6" s="7"/>
      <c r="K6" s="7"/>
      <c r="L6" s="7"/>
      <c r="M6" s="7"/>
      <c r="N6" s="7"/>
      <c r="O6" s="80"/>
      <c r="P6" s="80"/>
      <c r="Q6" s="80"/>
      <c r="R6" s="80"/>
      <c r="S6" s="80"/>
      <c r="W6" s="39" t="s">
        <v>84</v>
      </c>
    </row>
    <row r="7" spans="1:25" ht="15" customHeight="1">
      <c r="A7" s="71" t="s">
        <v>7</v>
      </c>
      <c r="B7" s="73" t="s">
        <v>8</v>
      </c>
      <c r="C7" s="75" t="s">
        <v>2</v>
      </c>
      <c r="D7" s="73" t="s">
        <v>9</v>
      </c>
      <c r="E7" s="73" t="s">
        <v>3</v>
      </c>
      <c r="F7" s="73" t="s">
        <v>4</v>
      </c>
      <c r="G7" s="79" t="s">
        <v>32</v>
      </c>
      <c r="H7" s="79"/>
      <c r="I7" s="79"/>
      <c r="J7" s="79" t="s">
        <v>10</v>
      </c>
      <c r="K7" s="79"/>
      <c r="L7" s="79"/>
      <c r="M7" s="79" t="s">
        <v>11</v>
      </c>
      <c r="N7" s="79"/>
      <c r="O7" s="79"/>
      <c r="P7" s="79" t="s">
        <v>12</v>
      </c>
      <c r="Q7" s="79"/>
      <c r="R7" s="79"/>
      <c r="S7" s="79" t="s">
        <v>29</v>
      </c>
      <c r="T7" s="79"/>
      <c r="U7" s="79"/>
      <c r="V7" s="81" t="s">
        <v>21</v>
      </c>
      <c r="W7" s="75" t="s">
        <v>13</v>
      </c>
      <c r="X7" s="83" t="s">
        <v>14</v>
      </c>
      <c r="Y7" s="77" t="s">
        <v>20</v>
      </c>
    </row>
    <row r="8" spans="1:25" ht="42" customHeight="1">
      <c r="A8" s="72"/>
      <c r="B8" s="74"/>
      <c r="C8" s="76"/>
      <c r="D8" s="74"/>
      <c r="E8" s="74"/>
      <c r="F8" s="74"/>
      <c r="G8" s="4" t="s">
        <v>15</v>
      </c>
      <c r="H8" s="5" t="s">
        <v>16</v>
      </c>
      <c r="I8" s="6" t="s">
        <v>7</v>
      </c>
      <c r="J8" s="4" t="s">
        <v>15</v>
      </c>
      <c r="K8" s="5" t="s">
        <v>16</v>
      </c>
      <c r="L8" s="6" t="s">
        <v>7</v>
      </c>
      <c r="M8" s="4" t="s">
        <v>15</v>
      </c>
      <c r="N8" s="5" t="s">
        <v>16</v>
      </c>
      <c r="O8" s="6" t="s">
        <v>7</v>
      </c>
      <c r="P8" s="4" t="s">
        <v>15</v>
      </c>
      <c r="Q8" s="5" t="s">
        <v>16</v>
      </c>
      <c r="R8" s="6" t="s">
        <v>7</v>
      </c>
      <c r="S8" s="4" t="s">
        <v>15</v>
      </c>
      <c r="T8" s="5" t="s">
        <v>16</v>
      </c>
      <c r="U8" s="6" t="s">
        <v>7</v>
      </c>
      <c r="V8" s="82"/>
      <c r="W8" s="76"/>
      <c r="X8" s="84"/>
      <c r="Y8" s="78"/>
    </row>
    <row r="9" spans="1:25" s="12" customFormat="1" ht="26.25" customHeight="1">
      <c r="A9" s="15">
        <f>RANK(Q9,Q$9:Q$12,0)</f>
        <v>1</v>
      </c>
      <c r="B9" s="19" t="s">
        <v>69</v>
      </c>
      <c r="C9" s="22">
        <v>1</v>
      </c>
      <c r="D9" s="19" t="s">
        <v>70</v>
      </c>
      <c r="E9" s="22" t="s">
        <v>73</v>
      </c>
      <c r="F9" s="16" t="s">
        <v>31</v>
      </c>
      <c r="G9" s="16">
        <v>230</v>
      </c>
      <c r="H9" s="38">
        <f>G9/3.6</f>
        <v>63.888888888888886</v>
      </c>
      <c r="I9" s="17">
        <f>RANK(G9,G$9:G$12,0)</f>
        <v>2</v>
      </c>
      <c r="J9" s="16">
        <v>219</v>
      </c>
      <c r="K9" s="38">
        <f>J9/3.6</f>
        <v>60.833333333333329</v>
      </c>
      <c r="L9" s="17">
        <f>RANK(J9,J$9:J$12,0)</f>
        <v>1</v>
      </c>
      <c r="M9" s="17">
        <v>229</v>
      </c>
      <c r="N9" s="18">
        <f>M9/3.6</f>
        <v>63.611111111111107</v>
      </c>
      <c r="O9" s="17">
        <f>RANK(M9,M$9:M$12,0)</f>
        <v>1</v>
      </c>
      <c r="P9" s="17">
        <v>226</v>
      </c>
      <c r="Q9" s="18">
        <f>P9/3.6</f>
        <v>62.777777777777779</v>
      </c>
      <c r="R9" s="17">
        <f>RANK(P9,P$9:P$12,0)</f>
        <v>1</v>
      </c>
      <c r="S9" s="17">
        <v>231</v>
      </c>
      <c r="T9" s="18">
        <f>S9/3.6</f>
        <v>64.166666666666671</v>
      </c>
      <c r="U9" s="17">
        <f>RANK(S9,S$9:S$12,0)</f>
        <v>1</v>
      </c>
      <c r="V9" s="17"/>
      <c r="W9" s="17">
        <f>G9+J9+M9+P9+S9</f>
        <v>1135</v>
      </c>
      <c r="X9" s="18">
        <f>W9/18</f>
        <v>63.055555555555557</v>
      </c>
      <c r="Y9" s="17">
        <v>2</v>
      </c>
    </row>
    <row r="10" spans="1:25" s="12" customFormat="1" ht="26.25" customHeight="1">
      <c r="A10" s="15">
        <f>RANK(Q10,Q$9:Q$12,0)</f>
        <v>2</v>
      </c>
      <c r="B10" s="19" t="s">
        <v>83</v>
      </c>
      <c r="C10" s="22">
        <v>1</v>
      </c>
      <c r="D10" s="36" t="s">
        <v>63</v>
      </c>
      <c r="E10" s="22" t="s">
        <v>73</v>
      </c>
      <c r="F10" s="16" t="s">
        <v>31</v>
      </c>
      <c r="G10" s="28">
        <v>230.5</v>
      </c>
      <c r="H10" s="38">
        <f>G10/3.6</f>
        <v>64.027777777777771</v>
      </c>
      <c r="I10" s="17">
        <f>RANK(G10,G$9:G$12,0)</f>
        <v>1</v>
      </c>
      <c r="J10" s="16">
        <v>215</v>
      </c>
      <c r="K10" s="38">
        <f>J10/3.6</f>
        <v>59.722222222222221</v>
      </c>
      <c r="L10" s="17">
        <f>RANK(J10,J$9:J$12,0)</f>
        <v>3</v>
      </c>
      <c r="M10" s="17">
        <v>221.5</v>
      </c>
      <c r="N10" s="18">
        <f>M10/3.6</f>
        <v>61.527777777777779</v>
      </c>
      <c r="O10" s="17">
        <f>RANK(M10,M$9:M$12,0)</f>
        <v>2</v>
      </c>
      <c r="P10" s="17">
        <v>221</v>
      </c>
      <c r="Q10" s="18">
        <f>P10/3.6</f>
        <v>61.388888888888886</v>
      </c>
      <c r="R10" s="17">
        <f>RANK(P10,P$9:P$12,0)</f>
        <v>2</v>
      </c>
      <c r="S10" s="17">
        <v>219</v>
      </c>
      <c r="T10" s="18">
        <f>S10/3.6</f>
        <v>60.833333333333329</v>
      </c>
      <c r="U10" s="17">
        <f>RANK(S10,S$9:S$12,0)</f>
        <v>3</v>
      </c>
      <c r="V10" s="17"/>
      <c r="W10" s="17">
        <f>G10+J10+M10+P10+S10</f>
        <v>1107</v>
      </c>
      <c r="X10" s="18">
        <f>W10/18</f>
        <v>61.5</v>
      </c>
      <c r="Y10" s="17">
        <v>3</v>
      </c>
    </row>
    <row r="11" spans="1:25" ht="24.75" customHeight="1">
      <c r="A11" s="15">
        <f>RANK(Q11,Q$9:Q$12,0)</f>
        <v>3</v>
      </c>
      <c r="B11" s="19" t="s">
        <v>79</v>
      </c>
      <c r="C11" s="22">
        <v>1</v>
      </c>
      <c r="D11" s="19" t="s">
        <v>80</v>
      </c>
      <c r="E11" s="22" t="s">
        <v>87</v>
      </c>
      <c r="F11" s="16" t="s">
        <v>31</v>
      </c>
      <c r="G11" s="28">
        <v>222</v>
      </c>
      <c r="H11" s="38">
        <f>G11/3.6</f>
        <v>61.666666666666664</v>
      </c>
      <c r="I11" s="17">
        <f>RANK(G11,G$9:G$12,0)</f>
        <v>3</v>
      </c>
      <c r="J11" s="16">
        <v>218</v>
      </c>
      <c r="K11" s="38">
        <f>J11/3.6</f>
        <v>60.555555555555557</v>
      </c>
      <c r="L11" s="17">
        <f>RANK(J11,J$9:J$12,0)</f>
        <v>2</v>
      </c>
      <c r="M11" s="17">
        <v>213</v>
      </c>
      <c r="N11" s="18">
        <f>M11/3.6</f>
        <v>59.166666666666664</v>
      </c>
      <c r="O11" s="17">
        <f>RANK(M11,M$9:M$12,0)</f>
        <v>3</v>
      </c>
      <c r="P11" s="17">
        <v>220.5</v>
      </c>
      <c r="Q11" s="18">
        <f>P11/3.6</f>
        <v>61.25</v>
      </c>
      <c r="R11" s="17">
        <f>RANK(P11,P$9:P$12,0)</f>
        <v>3</v>
      </c>
      <c r="S11" s="17">
        <v>219.5</v>
      </c>
      <c r="T11" s="18">
        <f>S11/3.6</f>
        <v>60.972222222222221</v>
      </c>
      <c r="U11" s="17">
        <f>RANK(S11,S$9:S$12,0)</f>
        <v>2</v>
      </c>
      <c r="V11" s="17"/>
      <c r="W11" s="17">
        <f>G11+J11+M11+P11+S11</f>
        <v>1093</v>
      </c>
      <c r="X11" s="18">
        <f>W11/18</f>
        <v>60.722222222222221</v>
      </c>
      <c r="Y11" s="17">
        <v>3</v>
      </c>
    </row>
    <row r="12" spans="1:25" ht="24" customHeight="1">
      <c r="A12" s="15" t="s">
        <v>76</v>
      </c>
      <c r="B12" s="19" t="s">
        <v>81</v>
      </c>
      <c r="C12" s="22">
        <v>1</v>
      </c>
      <c r="D12" s="19" t="s">
        <v>82</v>
      </c>
      <c r="E12" s="22" t="s">
        <v>24</v>
      </c>
      <c r="F12" s="16" t="s">
        <v>31</v>
      </c>
      <c r="G12" s="16">
        <v>215.5</v>
      </c>
      <c r="H12" s="38">
        <f>G12/3.6</f>
        <v>59.861111111111107</v>
      </c>
      <c r="I12" s="17">
        <f>RANK(G12,G$9:G$12,0)</f>
        <v>4</v>
      </c>
      <c r="J12" s="16">
        <v>214</v>
      </c>
      <c r="K12" s="38">
        <f>J12/3.6</f>
        <v>59.444444444444443</v>
      </c>
      <c r="L12" s="17">
        <f>RANK(J12,J$9:J$12,0)</f>
        <v>4</v>
      </c>
      <c r="M12" s="17">
        <v>207.5</v>
      </c>
      <c r="N12" s="18">
        <f>M12/3.6</f>
        <v>57.638888888888886</v>
      </c>
      <c r="O12" s="17">
        <f>RANK(M12,M$9:M$12,0)</f>
        <v>4</v>
      </c>
      <c r="P12" s="17">
        <v>220.5</v>
      </c>
      <c r="Q12" s="18">
        <f>P12/3.6</f>
        <v>61.25</v>
      </c>
      <c r="R12" s="17">
        <f>RANK(P12,P$9:P$12,0)</f>
        <v>3</v>
      </c>
      <c r="S12" s="17">
        <v>216.5</v>
      </c>
      <c r="T12" s="18">
        <f>S12/3.6</f>
        <v>60.138888888888886</v>
      </c>
      <c r="U12" s="17">
        <f>RANK(S12,S$9:S$12,0)</f>
        <v>4</v>
      </c>
      <c r="V12" s="17"/>
      <c r="W12" s="17">
        <f>G12+J12+M12+P12+S12</f>
        <v>1074</v>
      </c>
      <c r="X12" s="18">
        <f>W12/18</f>
        <v>59.666666666666664</v>
      </c>
      <c r="Y12" s="17" t="s">
        <v>74</v>
      </c>
    </row>
    <row r="13" spans="1:25" s="12" customFormat="1" ht="32.25" customHeight="1">
      <c r="A13" s="23"/>
      <c r="B13" s="24" t="s">
        <v>88</v>
      </c>
      <c r="C13" s="25"/>
      <c r="D13" s="26"/>
      <c r="E13" s="27"/>
      <c r="F13" s="27"/>
    </row>
    <row r="14" spans="1:25">
      <c r="B14" s="12" t="s">
        <v>18</v>
      </c>
      <c r="T14" s="12" t="s">
        <v>28</v>
      </c>
    </row>
    <row r="15" spans="1:25">
      <c r="B15" s="12" t="s">
        <v>19</v>
      </c>
      <c r="T15" s="12" t="s">
        <v>22</v>
      </c>
    </row>
  </sheetData>
  <sortState ref="A9:Y12">
    <sortCondition ref="A9:A12"/>
  </sortState>
  <mergeCells count="21">
    <mergeCell ref="V7:V8"/>
    <mergeCell ref="W7:W8"/>
    <mergeCell ref="X7:X8"/>
    <mergeCell ref="Y7:Y8"/>
    <mergeCell ref="A1:Y1"/>
    <mergeCell ref="A2:Y2"/>
    <mergeCell ref="A3:Y3"/>
    <mergeCell ref="A4:Y4"/>
    <mergeCell ref="A5:Y5"/>
    <mergeCell ref="G7:I7"/>
    <mergeCell ref="J7:L7"/>
    <mergeCell ref="M7:O7"/>
    <mergeCell ref="P7:R7"/>
    <mergeCell ref="S7:U7"/>
    <mergeCell ref="D7:D8"/>
    <mergeCell ref="A7:A8"/>
    <mergeCell ref="B7:B8"/>
    <mergeCell ref="C7:C8"/>
    <mergeCell ref="E7:E8"/>
    <mergeCell ref="F7:F8"/>
    <mergeCell ref="O6:S6"/>
  </mergeCells>
  <pageMargins left="0" right="0" top="0.74803149606299213" bottom="0.74803149606299213" header="0.31496062992125984" footer="0.31496062992125984"/>
  <pageSetup paperSize="9" scale="84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4"/>
  <sheetViews>
    <sheetView topLeftCell="A10" workbookViewId="0">
      <selection activeCell="D21" sqref="D21"/>
    </sheetView>
  </sheetViews>
  <sheetFormatPr defaultRowHeight="15"/>
  <cols>
    <col min="1" max="1" width="5" customWidth="1"/>
    <col min="2" max="2" width="16.7109375" customWidth="1"/>
    <col min="3" max="3" width="6.28515625" customWidth="1"/>
    <col min="4" max="4" width="32" customWidth="1"/>
    <col min="5" max="5" width="12.7109375" customWidth="1"/>
    <col min="6" max="6" width="14.28515625" customWidth="1"/>
    <col min="7" max="7" width="5.85546875" customWidth="1"/>
    <col min="8" max="8" width="6" customWidth="1"/>
    <col min="9" max="9" width="3.7109375" customWidth="1"/>
    <col min="10" max="10" width="5.85546875" customWidth="1"/>
    <col min="11" max="11" width="6.140625" customWidth="1"/>
    <col min="12" max="12" width="2.85546875" customWidth="1"/>
    <col min="13" max="13" width="5.5703125" customWidth="1"/>
    <col min="14" max="14" width="5.42578125" customWidth="1"/>
    <col min="15" max="15" width="3.140625" customWidth="1"/>
    <col min="16" max="16" width="5.28515625" customWidth="1"/>
    <col min="17" max="17" width="5.85546875" customWidth="1"/>
    <col min="18" max="18" width="3.5703125" customWidth="1"/>
    <col min="19" max="19" width="5.28515625" customWidth="1"/>
    <col min="20" max="20" width="7.28515625" customWidth="1"/>
    <col min="21" max="21" width="3.5703125" customWidth="1"/>
    <col min="22" max="22" width="2.140625" customWidth="1"/>
    <col min="23" max="24" width="6" customWidth="1"/>
    <col min="25" max="25" width="3" customWidth="1"/>
  </cols>
  <sheetData>
    <row r="1" spans="1:25" ht="18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1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5.75">
      <c r="A4" s="88" t="s">
        <v>30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>
      <c r="A5" s="89" t="s">
        <v>78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</row>
    <row r="6" spans="1:25" ht="15.75">
      <c r="A6" s="11" t="s">
        <v>1</v>
      </c>
      <c r="B6" s="11"/>
      <c r="C6" s="8"/>
      <c r="D6" s="8"/>
      <c r="E6" s="9"/>
      <c r="F6" s="12"/>
      <c r="G6" s="12"/>
      <c r="H6" s="12"/>
      <c r="I6" s="12"/>
      <c r="J6" s="12"/>
      <c r="K6" s="12"/>
      <c r="L6" s="12"/>
      <c r="M6" s="12"/>
      <c r="N6" s="12"/>
      <c r="O6" s="80"/>
      <c r="P6" s="80"/>
      <c r="Q6" s="80"/>
      <c r="R6" s="80"/>
      <c r="S6" s="80"/>
      <c r="W6" s="39" t="s">
        <v>68</v>
      </c>
    </row>
    <row r="7" spans="1:25" ht="15" customHeight="1">
      <c r="A7" s="71" t="s">
        <v>7</v>
      </c>
      <c r="B7" s="73" t="s">
        <v>8</v>
      </c>
      <c r="C7" s="75" t="s">
        <v>2</v>
      </c>
      <c r="D7" s="73" t="s">
        <v>9</v>
      </c>
      <c r="E7" s="73" t="s">
        <v>3</v>
      </c>
      <c r="F7" s="73" t="s">
        <v>4</v>
      </c>
      <c r="G7" s="79" t="s">
        <v>32</v>
      </c>
      <c r="H7" s="79"/>
      <c r="I7" s="79"/>
      <c r="J7" s="79" t="s">
        <v>10</v>
      </c>
      <c r="K7" s="79"/>
      <c r="L7" s="79"/>
      <c r="M7" s="79" t="s">
        <v>11</v>
      </c>
      <c r="N7" s="79"/>
      <c r="O7" s="79"/>
      <c r="P7" s="79" t="s">
        <v>12</v>
      </c>
      <c r="Q7" s="79"/>
      <c r="R7" s="79"/>
      <c r="S7" s="79" t="s">
        <v>29</v>
      </c>
      <c r="T7" s="79"/>
      <c r="U7" s="79"/>
      <c r="V7" s="81" t="s">
        <v>21</v>
      </c>
      <c r="W7" s="75" t="s">
        <v>13</v>
      </c>
      <c r="X7" s="83" t="s">
        <v>14</v>
      </c>
      <c r="Y7" s="77" t="s">
        <v>20</v>
      </c>
    </row>
    <row r="8" spans="1:25" ht="33.75">
      <c r="A8" s="72"/>
      <c r="B8" s="74"/>
      <c r="C8" s="76"/>
      <c r="D8" s="74"/>
      <c r="E8" s="74"/>
      <c r="F8" s="74"/>
      <c r="G8" s="4" t="s">
        <v>15</v>
      </c>
      <c r="H8" s="5" t="s">
        <v>16</v>
      </c>
      <c r="I8" s="6" t="s">
        <v>7</v>
      </c>
      <c r="J8" s="4" t="s">
        <v>15</v>
      </c>
      <c r="K8" s="5" t="s">
        <v>16</v>
      </c>
      <c r="L8" s="6" t="s">
        <v>7</v>
      </c>
      <c r="M8" s="4" t="s">
        <v>15</v>
      </c>
      <c r="N8" s="5" t="s">
        <v>16</v>
      </c>
      <c r="O8" s="6" t="s">
        <v>7</v>
      </c>
      <c r="P8" s="4" t="s">
        <v>15</v>
      </c>
      <c r="Q8" s="5" t="s">
        <v>16</v>
      </c>
      <c r="R8" s="6" t="s">
        <v>7</v>
      </c>
      <c r="S8" s="4" t="s">
        <v>15</v>
      </c>
      <c r="T8" s="5" t="s">
        <v>16</v>
      </c>
      <c r="U8" s="6" t="s">
        <v>7</v>
      </c>
      <c r="V8" s="82"/>
      <c r="W8" s="76"/>
      <c r="X8" s="84"/>
      <c r="Y8" s="78"/>
    </row>
    <row r="9" spans="1:25" ht="26.25" customHeight="1">
      <c r="A9" s="15">
        <f>RANK(W9,W$9:W$20,0)</f>
        <v>1</v>
      </c>
      <c r="B9" s="19" t="s">
        <v>58</v>
      </c>
      <c r="C9" s="22" t="s">
        <v>5</v>
      </c>
      <c r="D9" s="19" t="s">
        <v>45</v>
      </c>
      <c r="E9" s="22" t="s">
        <v>73</v>
      </c>
      <c r="F9" s="16" t="s">
        <v>31</v>
      </c>
      <c r="G9" s="16">
        <v>243.5</v>
      </c>
      <c r="H9" s="38">
        <f t="shared" ref="H9:H19" si="0">G9/3.8</f>
        <v>64.078947368421055</v>
      </c>
      <c r="I9" s="17">
        <f t="shared" ref="I9:I19" si="1">RANK(G9,G$9:G$20,0)</f>
        <v>3</v>
      </c>
      <c r="J9" s="16">
        <v>247</v>
      </c>
      <c r="K9" s="38">
        <f t="shared" ref="K9:K19" si="2">J9/3.8</f>
        <v>65</v>
      </c>
      <c r="L9" s="17">
        <f t="shared" ref="L9:L19" si="3">RANK(J9,J$9:J$20,0)</f>
        <v>1</v>
      </c>
      <c r="M9" s="17">
        <v>256</v>
      </c>
      <c r="N9" s="18">
        <f t="shared" ref="N9:N19" si="4">M9/3.8</f>
        <v>67.368421052631575</v>
      </c>
      <c r="O9" s="17">
        <f t="shared" ref="O9:O19" si="5">RANK(M9,M$9:M$20,0)</f>
        <v>1</v>
      </c>
      <c r="P9" s="17">
        <v>252.5</v>
      </c>
      <c r="Q9" s="18">
        <f t="shared" ref="Q9:Q19" si="6">P9/3.8</f>
        <v>66.44736842105263</v>
      </c>
      <c r="R9" s="17">
        <f t="shared" ref="R9:R19" si="7">RANK(P9,P$9:P$20,0)</f>
        <v>1</v>
      </c>
      <c r="S9" s="17">
        <v>247.5</v>
      </c>
      <c r="T9" s="18">
        <f t="shared" ref="T9:T19" si="8">S9/3.8</f>
        <v>65.131578947368425</v>
      </c>
      <c r="U9" s="17">
        <f t="shared" ref="U9:U19" si="9">RANK(S9,S$9:S$20,0)</f>
        <v>2</v>
      </c>
      <c r="V9" s="17"/>
      <c r="W9" s="17">
        <f t="shared" ref="W9:W19" si="10">G9+J9+M9+P9+S9</f>
        <v>1246.5</v>
      </c>
      <c r="X9" s="18">
        <f t="shared" ref="X9:X19" si="11">W9/19</f>
        <v>65.60526315789474</v>
      </c>
      <c r="Y9" s="17">
        <v>1</v>
      </c>
    </row>
    <row r="10" spans="1:25" s="12" customFormat="1" ht="26.25" customHeight="1">
      <c r="A10" s="15">
        <f t="shared" ref="A10:A19" si="12">RANK(W10,W$9:W$20,0)</f>
        <v>2</v>
      </c>
      <c r="B10" s="19" t="s">
        <v>60</v>
      </c>
      <c r="C10" s="22" t="s">
        <v>5</v>
      </c>
      <c r="D10" s="19" t="s">
        <v>64</v>
      </c>
      <c r="E10" s="16" t="s">
        <v>73</v>
      </c>
      <c r="F10" s="16" t="s">
        <v>31</v>
      </c>
      <c r="G10" s="16">
        <v>249.5</v>
      </c>
      <c r="H10" s="38">
        <f t="shared" si="0"/>
        <v>65.65789473684211</v>
      </c>
      <c r="I10" s="17">
        <f t="shared" si="1"/>
        <v>1</v>
      </c>
      <c r="J10" s="16">
        <v>240.5</v>
      </c>
      <c r="K10" s="38">
        <f t="shared" si="2"/>
        <v>63.289473684210527</v>
      </c>
      <c r="L10" s="17">
        <f t="shared" si="3"/>
        <v>3</v>
      </c>
      <c r="M10" s="17">
        <v>245</v>
      </c>
      <c r="N10" s="18">
        <f t="shared" si="4"/>
        <v>64.473684210526315</v>
      </c>
      <c r="O10" s="17">
        <f t="shared" si="5"/>
        <v>3</v>
      </c>
      <c r="P10" s="17">
        <v>247</v>
      </c>
      <c r="Q10" s="18">
        <f t="shared" si="6"/>
        <v>65</v>
      </c>
      <c r="R10" s="17">
        <f t="shared" si="7"/>
        <v>2</v>
      </c>
      <c r="S10" s="17">
        <v>250</v>
      </c>
      <c r="T10" s="18">
        <f t="shared" si="8"/>
        <v>65.789473684210535</v>
      </c>
      <c r="U10" s="17">
        <f t="shared" si="9"/>
        <v>1</v>
      </c>
      <c r="V10" s="17"/>
      <c r="W10" s="17">
        <f t="shared" si="10"/>
        <v>1232</v>
      </c>
      <c r="X10" s="18">
        <f t="shared" si="11"/>
        <v>64.84210526315789</v>
      </c>
      <c r="Y10" s="17">
        <v>1</v>
      </c>
    </row>
    <row r="11" spans="1:25" s="12" customFormat="1" ht="26.25" customHeight="1">
      <c r="A11" s="15">
        <f t="shared" si="12"/>
        <v>3</v>
      </c>
      <c r="B11" s="29" t="s">
        <v>39</v>
      </c>
      <c r="C11" s="14">
        <v>1</v>
      </c>
      <c r="D11" s="37" t="s">
        <v>46</v>
      </c>
      <c r="E11" s="16" t="s">
        <v>49</v>
      </c>
      <c r="F11" s="16" t="s">
        <v>53</v>
      </c>
      <c r="G11" s="16">
        <v>244.5</v>
      </c>
      <c r="H11" s="38">
        <f t="shared" si="0"/>
        <v>64.342105263157904</v>
      </c>
      <c r="I11" s="17">
        <f t="shared" si="1"/>
        <v>2</v>
      </c>
      <c r="J11" s="16">
        <v>243</v>
      </c>
      <c r="K11" s="38">
        <f t="shared" si="2"/>
        <v>63.947368421052637</v>
      </c>
      <c r="L11" s="17">
        <f t="shared" si="3"/>
        <v>2</v>
      </c>
      <c r="M11" s="17">
        <v>245.5</v>
      </c>
      <c r="N11" s="18">
        <f t="shared" si="4"/>
        <v>64.60526315789474</v>
      </c>
      <c r="O11" s="17">
        <f t="shared" si="5"/>
        <v>2</v>
      </c>
      <c r="P11" s="17">
        <v>244.5</v>
      </c>
      <c r="Q11" s="18">
        <f t="shared" si="6"/>
        <v>64.342105263157904</v>
      </c>
      <c r="R11" s="17">
        <f t="shared" si="7"/>
        <v>3</v>
      </c>
      <c r="S11" s="17">
        <v>240</v>
      </c>
      <c r="T11" s="18">
        <f t="shared" si="8"/>
        <v>63.15789473684211</v>
      </c>
      <c r="U11" s="17">
        <f t="shared" si="9"/>
        <v>4</v>
      </c>
      <c r="V11" s="17"/>
      <c r="W11" s="17">
        <f t="shared" si="10"/>
        <v>1217.5</v>
      </c>
      <c r="X11" s="18">
        <f t="shared" si="11"/>
        <v>64.078947368421055</v>
      </c>
      <c r="Y11" s="17">
        <v>1</v>
      </c>
    </row>
    <row r="12" spans="1:25" s="12" customFormat="1" ht="26.25" customHeight="1">
      <c r="A12" s="15">
        <f t="shared" ref="A12:A17" si="13">RANK(W12,W$9:W$20,0)</f>
        <v>4</v>
      </c>
      <c r="B12" s="30" t="s">
        <v>71</v>
      </c>
      <c r="C12" s="22" t="s">
        <v>5</v>
      </c>
      <c r="D12" s="19" t="s">
        <v>72</v>
      </c>
      <c r="E12" s="22" t="s">
        <v>73</v>
      </c>
      <c r="F12" s="16" t="s">
        <v>31</v>
      </c>
      <c r="G12" s="16">
        <v>237.5</v>
      </c>
      <c r="H12" s="38">
        <f t="shared" si="0"/>
        <v>62.5</v>
      </c>
      <c r="I12" s="17">
        <f t="shared" si="1"/>
        <v>4</v>
      </c>
      <c r="J12" s="16">
        <v>238</v>
      </c>
      <c r="K12" s="38">
        <f t="shared" si="2"/>
        <v>62.631578947368425</v>
      </c>
      <c r="L12" s="17">
        <f t="shared" si="3"/>
        <v>4</v>
      </c>
      <c r="M12" s="17">
        <v>241</v>
      </c>
      <c r="N12" s="18">
        <f t="shared" si="4"/>
        <v>63.421052631578952</v>
      </c>
      <c r="O12" s="17">
        <f t="shared" si="5"/>
        <v>4</v>
      </c>
      <c r="P12" s="17">
        <v>243</v>
      </c>
      <c r="Q12" s="18">
        <f t="shared" si="6"/>
        <v>63.947368421052637</v>
      </c>
      <c r="R12" s="17">
        <f t="shared" si="7"/>
        <v>4</v>
      </c>
      <c r="S12" s="17">
        <v>234.5</v>
      </c>
      <c r="T12" s="18">
        <f t="shared" si="8"/>
        <v>61.71052631578948</v>
      </c>
      <c r="U12" s="17">
        <f t="shared" si="9"/>
        <v>6</v>
      </c>
      <c r="V12" s="17"/>
      <c r="W12" s="17">
        <f t="shared" si="10"/>
        <v>1194</v>
      </c>
      <c r="X12" s="18">
        <f t="shared" si="11"/>
        <v>62.842105263157897</v>
      </c>
      <c r="Y12" s="17">
        <v>2</v>
      </c>
    </row>
    <row r="13" spans="1:25" s="12" customFormat="1" ht="26.25" customHeight="1">
      <c r="A13" s="15">
        <f t="shared" si="13"/>
        <v>5</v>
      </c>
      <c r="B13" s="21" t="s">
        <v>38</v>
      </c>
      <c r="C13" s="22">
        <v>1</v>
      </c>
      <c r="D13" s="19" t="s">
        <v>43</v>
      </c>
      <c r="E13" s="22" t="s">
        <v>24</v>
      </c>
      <c r="F13" s="16" t="s">
        <v>52</v>
      </c>
      <c r="G13" s="16">
        <v>230.5</v>
      </c>
      <c r="H13" s="38">
        <f t="shared" si="0"/>
        <v>60.65789473684211</v>
      </c>
      <c r="I13" s="17">
        <f t="shared" si="1"/>
        <v>5</v>
      </c>
      <c r="J13" s="16">
        <v>227</v>
      </c>
      <c r="K13" s="38">
        <f t="shared" si="2"/>
        <v>59.736842105263158</v>
      </c>
      <c r="L13" s="17">
        <f t="shared" si="3"/>
        <v>11</v>
      </c>
      <c r="M13" s="17">
        <v>237</v>
      </c>
      <c r="N13" s="18">
        <f t="shared" si="4"/>
        <v>62.368421052631582</v>
      </c>
      <c r="O13" s="17">
        <f t="shared" si="5"/>
        <v>9</v>
      </c>
      <c r="P13" s="17">
        <v>235.5</v>
      </c>
      <c r="Q13" s="18">
        <f t="shared" si="6"/>
        <v>61.973684210526322</v>
      </c>
      <c r="R13" s="17">
        <f t="shared" si="7"/>
        <v>7</v>
      </c>
      <c r="S13" s="17">
        <v>246.5</v>
      </c>
      <c r="T13" s="18">
        <f t="shared" si="8"/>
        <v>64.868421052631575</v>
      </c>
      <c r="U13" s="17">
        <f t="shared" si="9"/>
        <v>3</v>
      </c>
      <c r="V13" s="17"/>
      <c r="W13" s="17">
        <f t="shared" si="10"/>
        <v>1176.5</v>
      </c>
      <c r="X13" s="18">
        <f t="shared" si="11"/>
        <v>61.921052631578945</v>
      </c>
      <c r="Y13" s="17">
        <v>2</v>
      </c>
    </row>
    <row r="14" spans="1:25" s="12" customFormat="1" ht="26.25" customHeight="1">
      <c r="A14" s="15">
        <f t="shared" si="13"/>
        <v>6</v>
      </c>
      <c r="B14" s="29" t="s">
        <v>41</v>
      </c>
      <c r="C14" s="14">
        <v>2</v>
      </c>
      <c r="D14" s="37" t="s">
        <v>48</v>
      </c>
      <c r="E14" s="16" t="s">
        <v>51</v>
      </c>
      <c r="F14" s="16" t="s">
        <v>53</v>
      </c>
      <c r="G14" s="16">
        <v>229</v>
      </c>
      <c r="H14" s="38">
        <f t="shared" si="0"/>
        <v>60.263157894736842</v>
      </c>
      <c r="I14" s="17">
        <f t="shared" si="1"/>
        <v>6</v>
      </c>
      <c r="J14" s="16">
        <v>235.5</v>
      </c>
      <c r="K14" s="38">
        <f t="shared" si="2"/>
        <v>61.973684210526322</v>
      </c>
      <c r="L14" s="17">
        <f t="shared" si="3"/>
        <v>6</v>
      </c>
      <c r="M14" s="17">
        <v>240</v>
      </c>
      <c r="N14" s="18">
        <f t="shared" si="4"/>
        <v>63.15789473684211</v>
      </c>
      <c r="O14" s="17">
        <f t="shared" si="5"/>
        <v>6</v>
      </c>
      <c r="P14" s="17">
        <v>236.5</v>
      </c>
      <c r="Q14" s="18">
        <f t="shared" si="6"/>
        <v>62.236842105263158</v>
      </c>
      <c r="R14" s="17">
        <f t="shared" si="7"/>
        <v>6</v>
      </c>
      <c r="S14" s="17">
        <v>230.5</v>
      </c>
      <c r="T14" s="18">
        <f t="shared" si="8"/>
        <v>60.65789473684211</v>
      </c>
      <c r="U14" s="17">
        <f t="shared" si="9"/>
        <v>9</v>
      </c>
      <c r="V14" s="17"/>
      <c r="W14" s="17">
        <f t="shared" si="10"/>
        <v>1171.5</v>
      </c>
      <c r="X14" s="18">
        <f t="shared" si="11"/>
        <v>61.657894736842103</v>
      </c>
      <c r="Y14" s="17">
        <v>3</v>
      </c>
    </row>
    <row r="15" spans="1:25" s="12" customFormat="1" ht="26.25" customHeight="1">
      <c r="A15" s="15">
        <f t="shared" si="13"/>
        <v>7</v>
      </c>
      <c r="B15" s="29" t="s">
        <v>40</v>
      </c>
      <c r="C15" s="14">
        <v>1</v>
      </c>
      <c r="D15" s="37" t="s">
        <v>47</v>
      </c>
      <c r="E15" s="16" t="s">
        <v>50</v>
      </c>
      <c r="F15" s="16" t="s">
        <v>53</v>
      </c>
      <c r="G15" s="16">
        <v>228</v>
      </c>
      <c r="H15" s="38">
        <f t="shared" si="0"/>
        <v>60</v>
      </c>
      <c r="I15" s="17">
        <f t="shared" si="1"/>
        <v>7</v>
      </c>
      <c r="J15" s="16">
        <v>234.5</v>
      </c>
      <c r="K15" s="38">
        <f t="shared" si="2"/>
        <v>61.71052631578948</v>
      </c>
      <c r="L15" s="17">
        <f t="shared" si="3"/>
        <v>7</v>
      </c>
      <c r="M15" s="17">
        <v>240</v>
      </c>
      <c r="N15" s="18">
        <f t="shared" si="4"/>
        <v>63.15789473684211</v>
      </c>
      <c r="O15" s="17">
        <f t="shared" si="5"/>
        <v>6</v>
      </c>
      <c r="P15" s="17">
        <v>233.5</v>
      </c>
      <c r="Q15" s="18">
        <f t="shared" si="6"/>
        <v>61.447368421052637</v>
      </c>
      <c r="R15" s="17">
        <f t="shared" si="7"/>
        <v>9</v>
      </c>
      <c r="S15" s="17">
        <v>231.5</v>
      </c>
      <c r="T15" s="18">
        <f t="shared" si="8"/>
        <v>60.921052631578952</v>
      </c>
      <c r="U15" s="17">
        <f t="shared" si="9"/>
        <v>7</v>
      </c>
      <c r="V15" s="17"/>
      <c r="W15" s="17">
        <f t="shared" si="10"/>
        <v>1167.5</v>
      </c>
      <c r="X15" s="18">
        <f t="shared" si="11"/>
        <v>61.44736842105263</v>
      </c>
      <c r="Y15" s="17">
        <v>3</v>
      </c>
    </row>
    <row r="16" spans="1:25" s="12" customFormat="1" ht="26.25" customHeight="1">
      <c r="A16" s="15">
        <f t="shared" si="13"/>
        <v>8</v>
      </c>
      <c r="B16" s="19" t="s">
        <v>56</v>
      </c>
      <c r="C16" s="22">
        <v>1</v>
      </c>
      <c r="D16" s="19" t="s">
        <v>44</v>
      </c>
      <c r="E16" s="22" t="s">
        <v>23</v>
      </c>
      <c r="F16" s="16" t="s">
        <v>31</v>
      </c>
      <c r="G16" s="16">
        <v>221.5</v>
      </c>
      <c r="H16" s="38">
        <f t="shared" si="0"/>
        <v>58.289473684210527</v>
      </c>
      <c r="I16" s="17">
        <f t="shared" si="1"/>
        <v>10</v>
      </c>
      <c r="J16" s="16">
        <v>236.5</v>
      </c>
      <c r="K16" s="38">
        <f t="shared" si="2"/>
        <v>62.236842105263158</v>
      </c>
      <c r="L16" s="17">
        <f t="shared" si="3"/>
        <v>5</v>
      </c>
      <c r="M16" s="17">
        <v>240.5</v>
      </c>
      <c r="N16" s="18">
        <f t="shared" si="4"/>
        <v>63.289473684210527</v>
      </c>
      <c r="O16" s="17">
        <f t="shared" si="5"/>
        <v>5</v>
      </c>
      <c r="P16" s="17">
        <v>241</v>
      </c>
      <c r="Q16" s="18">
        <f t="shared" si="6"/>
        <v>63.421052631578952</v>
      </c>
      <c r="R16" s="17">
        <f t="shared" si="7"/>
        <v>5</v>
      </c>
      <c r="S16" s="17">
        <v>227.5</v>
      </c>
      <c r="T16" s="18">
        <f t="shared" si="8"/>
        <v>59.868421052631582</v>
      </c>
      <c r="U16" s="17">
        <f t="shared" si="9"/>
        <v>10</v>
      </c>
      <c r="V16" s="17"/>
      <c r="W16" s="17">
        <f t="shared" si="10"/>
        <v>1167</v>
      </c>
      <c r="X16" s="18">
        <f t="shared" si="11"/>
        <v>61.421052631578945</v>
      </c>
      <c r="Y16" s="17">
        <v>3</v>
      </c>
    </row>
    <row r="17" spans="1:25" s="12" customFormat="1" ht="26.25" customHeight="1">
      <c r="A17" s="15">
        <f t="shared" si="13"/>
        <v>9</v>
      </c>
      <c r="B17" s="19" t="s">
        <v>55</v>
      </c>
      <c r="C17" s="22">
        <v>1</v>
      </c>
      <c r="D17" s="13" t="s">
        <v>62</v>
      </c>
      <c r="E17" s="22" t="s">
        <v>23</v>
      </c>
      <c r="F17" s="16" t="s">
        <v>31</v>
      </c>
      <c r="G17" s="16">
        <v>227</v>
      </c>
      <c r="H17" s="38">
        <f t="shared" si="0"/>
        <v>59.736842105263158</v>
      </c>
      <c r="I17" s="17">
        <f t="shared" si="1"/>
        <v>9</v>
      </c>
      <c r="J17" s="16">
        <v>228</v>
      </c>
      <c r="K17" s="38">
        <f t="shared" si="2"/>
        <v>60</v>
      </c>
      <c r="L17" s="17">
        <f t="shared" si="3"/>
        <v>10</v>
      </c>
      <c r="M17" s="17">
        <v>239</v>
      </c>
      <c r="N17" s="18">
        <f t="shared" si="4"/>
        <v>62.894736842105267</v>
      </c>
      <c r="O17" s="17">
        <f t="shared" si="5"/>
        <v>8</v>
      </c>
      <c r="P17" s="17">
        <v>234</v>
      </c>
      <c r="Q17" s="18">
        <f t="shared" si="6"/>
        <v>61.578947368421055</v>
      </c>
      <c r="R17" s="17">
        <f t="shared" si="7"/>
        <v>8</v>
      </c>
      <c r="S17" s="17">
        <v>237.5</v>
      </c>
      <c r="T17" s="18">
        <f t="shared" si="8"/>
        <v>62.5</v>
      </c>
      <c r="U17" s="17">
        <f t="shared" si="9"/>
        <v>5</v>
      </c>
      <c r="V17" s="17"/>
      <c r="W17" s="17">
        <f t="shared" si="10"/>
        <v>1165.5</v>
      </c>
      <c r="X17" s="18">
        <f t="shared" si="11"/>
        <v>61.342105263157897</v>
      </c>
      <c r="Y17" s="17">
        <v>3</v>
      </c>
    </row>
    <row r="18" spans="1:25" s="12" customFormat="1" ht="24.75" customHeight="1">
      <c r="A18" s="15">
        <f t="shared" si="12"/>
        <v>10</v>
      </c>
      <c r="B18" s="29" t="s">
        <v>37</v>
      </c>
      <c r="C18" s="22">
        <v>1</v>
      </c>
      <c r="D18" s="35" t="s">
        <v>42</v>
      </c>
      <c r="E18" s="16" t="s">
        <v>26</v>
      </c>
      <c r="F18" s="16" t="s">
        <v>27</v>
      </c>
      <c r="G18" s="16">
        <v>227.5</v>
      </c>
      <c r="H18" s="38">
        <f t="shared" si="0"/>
        <v>59.868421052631582</v>
      </c>
      <c r="I18" s="17">
        <f t="shared" si="1"/>
        <v>8</v>
      </c>
      <c r="J18" s="16">
        <v>229</v>
      </c>
      <c r="K18" s="38">
        <f t="shared" si="2"/>
        <v>60.263157894736842</v>
      </c>
      <c r="L18" s="17">
        <f t="shared" si="3"/>
        <v>9</v>
      </c>
      <c r="M18" s="17">
        <v>225.5</v>
      </c>
      <c r="N18" s="18">
        <f t="shared" si="4"/>
        <v>59.342105263157897</v>
      </c>
      <c r="O18" s="17">
        <f t="shared" si="5"/>
        <v>11</v>
      </c>
      <c r="P18" s="17">
        <v>231</v>
      </c>
      <c r="Q18" s="18">
        <f t="shared" si="6"/>
        <v>60.789473684210527</v>
      </c>
      <c r="R18" s="17">
        <f t="shared" si="7"/>
        <v>10</v>
      </c>
      <c r="S18" s="17">
        <v>231</v>
      </c>
      <c r="T18" s="18">
        <f t="shared" si="8"/>
        <v>60.789473684210527</v>
      </c>
      <c r="U18" s="17">
        <f t="shared" si="9"/>
        <v>8</v>
      </c>
      <c r="V18" s="17"/>
      <c r="W18" s="17">
        <f t="shared" si="10"/>
        <v>1144</v>
      </c>
      <c r="X18" s="18">
        <f t="shared" si="11"/>
        <v>60.210526315789473</v>
      </c>
      <c r="Y18" s="17">
        <v>3</v>
      </c>
    </row>
    <row r="19" spans="1:25" ht="24.75" customHeight="1">
      <c r="A19" s="15">
        <f t="shared" si="12"/>
        <v>11</v>
      </c>
      <c r="B19" s="19" t="s">
        <v>69</v>
      </c>
      <c r="C19" s="22">
        <v>1</v>
      </c>
      <c r="D19" s="19" t="s">
        <v>70</v>
      </c>
      <c r="E19" s="22" t="s">
        <v>73</v>
      </c>
      <c r="F19" s="16" t="s">
        <v>31</v>
      </c>
      <c r="G19" s="16">
        <v>218</v>
      </c>
      <c r="H19" s="38">
        <f t="shared" si="0"/>
        <v>57.368421052631582</v>
      </c>
      <c r="I19" s="17">
        <f t="shared" si="1"/>
        <v>11</v>
      </c>
      <c r="J19" s="16">
        <v>230</v>
      </c>
      <c r="K19" s="38">
        <f t="shared" si="2"/>
        <v>60.526315789473685</v>
      </c>
      <c r="L19" s="17">
        <f t="shared" si="3"/>
        <v>8</v>
      </c>
      <c r="M19" s="17">
        <v>231.5</v>
      </c>
      <c r="N19" s="18">
        <f t="shared" si="4"/>
        <v>60.921052631578952</v>
      </c>
      <c r="O19" s="17">
        <f t="shared" si="5"/>
        <v>10</v>
      </c>
      <c r="P19" s="17">
        <v>229</v>
      </c>
      <c r="Q19" s="18">
        <f t="shared" si="6"/>
        <v>60.263157894736842</v>
      </c>
      <c r="R19" s="17">
        <f t="shared" si="7"/>
        <v>11</v>
      </c>
      <c r="S19" s="17">
        <v>222.5</v>
      </c>
      <c r="T19" s="18">
        <f t="shared" si="8"/>
        <v>58.55263157894737</v>
      </c>
      <c r="U19" s="17">
        <f t="shared" si="9"/>
        <v>11</v>
      </c>
      <c r="V19" s="17"/>
      <c r="W19" s="17">
        <f t="shared" si="10"/>
        <v>1131</v>
      </c>
      <c r="X19" s="18">
        <f t="shared" si="11"/>
        <v>59.526315789473685</v>
      </c>
      <c r="Y19" s="17" t="s">
        <v>74</v>
      </c>
    </row>
    <row r="20" spans="1:25" ht="24.75" customHeight="1">
      <c r="A20" s="15"/>
      <c r="B20" s="30" t="s">
        <v>59</v>
      </c>
      <c r="C20" s="22">
        <v>1</v>
      </c>
      <c r="D20" s="19" t="s">
        <v>67</v>
      </c>
      <c r="E20" s="22" t="s">
        <v>23</v>
      </c>
      <c r="F20" s="16" t="s">
        <v>31</v>
      </c>
      <c r="G20" s="90" t="s">
        <v>77</v>
      </c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2"/>
    </row>
    <row r="23" spans="1:25">
      <c r="B23" s="12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28</v>
      </c>
      <c r="O23" s="12"/>
      <c r="P23" s="12"/>
    </row>
    <row r="24" spans="1:25">
      <c r="B24" s="12" t="s">
        <v>19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 t="s">
        <v>22</v>
      </c>
      <c r="O24" s="12"/>
      <c r="P24" s="12"/>
    </row>
  </sheetData>
  <sortState ref="A12:Y17">
    <sortCondition ref="A12:A17"/>
  </sortState>
  <mergeCells count="22">
    <mergeCell ref="O6:S6"/>
    <mergeCell ref="A7:A8"/>
    <mergeCell ref="B7:B8"/>
    <mergeCell ref="C7:C8"/>
    <mergeCell ref="D7:D8"/>
    <mergeCell ref="E7:E8"/>
    <mergeCell ref="G7:I7"/>
    <mergeCell ref="A1:Y1"/>
    <mergeCell ref="A2:Y2"/>
    <mergeCell ref="A3:Y3"/>
    <mergeCell ref="A4:Y4"/>
    <mergeCell ref="A5:Y5"/>
    <mergeCell ref="G20:Y20"/>
    <mergeCell ref="J7:L7"/>
    <mergeCell ref="M7:O7"/>
    <mergeCell ref="F7:F8"/>
    <mergeCell ref="P7:R7"/>
    <mergeCell ref="S7:U7"/>
    <mergeCell ref="V7:V8"/>
    <mergeCell ref="W7:W8"/>
    <mergeCell ref="X7:X8"/>
    <mergeCell ref="Y7:Y8"/>
  </mergeCells>
  <pageMargins left="0" right="0" top="0.74803149606299213" bottom="0.74803149606299213" header="0.31496062992125984" footer="0.31496062992125984"/>
  <pageSetup paperSize="9" scale="80" fitToHeight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1"/>
  <sheetViews>
    <sheetView topLeftCell="B3" workbookViewId="0">
      <selection activeCell="A4" sqref="A4:AC4"/>
    </sheetView>
  </sheetViews>
  <sheetFormatPr defaultRowHeight="15"/>
  <cols>
    <col min="1" max="1" width="3.7109375" customWidth="1"/>
    <col min="2" max="2" width="17.28515625" customWidth="1"/>
    <col min="3" max="3" width="4.7109375" customWidth="1"/>
    <col min="4" max="4" width="33.28515625" customWidth="1"/>
    <col min="5" max="5" width="9.85546875" customWidth="1"/>
    <col min="6" max="6" width="11.140625" customWidth="1"/>
    <col min="7" max="9" width="7" customWidth="1"/>
    <col min="10" max="10" width="2.28515625" style="12" customWidth="1"/>
    <col min="11" max="13" width="7" customWidth="1"/>
    <col min="14" max="14" width="2.5703125" style="12" customWidth="1"/>
    <col min="15" max="17" width="7" customWidth="1"/>
    <col min="18" max="18" width="2.85546875" style="12" customWidth="1"/>
    <col min="19" max="21" width="7" customWidth="1"/>
    <col min="22" max="22" width="3.28515625" customWidth="1"/>
    <col min="23" max="25" width="7.7109375" customWidth="1"/>
    <col min="26" max="26" width="3.28515625" customWidth="1"/>
    <col min="27" max="29" width="7.85546875" customWidth="1"/>
  </cols>
  <sheetData>
    <row r="1" spans="1:29" ht="18">
      <c r="A1" s="85" t="s">
        <v>25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</row>
    <row r="2" spans="1:29" ht="15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</row>
    <row r="3" spans="1:29">
      <c r="A3" s="87" t="s">
        <v>6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</row>
    <row r="4" spans="1:29" ht="15.75">
      <c r="A4" s="88" t="s">
        <v>36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>
      <c r="A5" s="89" t="s">
        <v>86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</row>
    <row r="6" spans="1:29" ht="15.75">
      <c r="A6" s="11" t="s">
        <v>1</v>
      </c>
      <c r="B6" s="11"/>
      <c r="C6" s="8"/>
      <c r="D6" s="8"/>
      <c r="E6" s="9"/>
      <c r="F6" s="12"/>
      <c r="G6" s="12"/>
      <c r="H6" s="12"/>
      <c r="I6" s="12"/>
      <c r="K6" s="12"/>
      <c r="L6" s="12"/>
      <c r="M6" s="12"/>
      <c r="O6" s="12"/>
      <c r="P6" s="12"/>
      <c r="Q6" s="80"/>
      <c r="R6" s="80"/>
      <c r="S6" s="80"/>
      <c r="T6" s="80"/>
      <c r="U6" s="80"/>
      <c r="AA6" s="39" t="s">
        <v>84</v>
      </c>
    </row>
    <row r="7" spans="1:29" ht="15" customHeight="1">
      <c r="A7" s="71" t="s">
        <v>7</v>
      </c>
      <c r="B7" s="73" t="s">
        <v>8</v>
      </c>
      <c r="C7" s="75" t="s">
        <v>2</v>
      </c>
      <c r="D7" s="73" t="s">
        <v>9</v>
      </c>
      <c r="E7" s="73" t="s">
        <v>3</v>
      </c>
      <c r="F7" s="73" t="s">
        <v>4</v>
      </c>
      <c r="G7" s="93" t="s">
        <v>32</v>
      </c>
      <c r="H7" s="93"/>
      <c r="I7" s="93"/>
      <c r="J7" s="94" t="s">
        <v>7</v>
      </c>
      <c r="K7" s="93" t="s">
        <v>10</v>
      </c>
      <c r="L7" s="93"/>
      <c r="M7" s="93"/>
      <c r="N7" s="94" t="s">
        <v>7</v>
      </c>
      <c r="O7" s="93" t="s">
        <v>11</v>
      </c>
      <c r="P7" s="93"/>
      <c r="Q7" s="93"/>
      <c r="R7" s="94" t="s">
        <v>7</v>
      </c>
      <c r="S7" s="93" t="s">
        <v>12</v>
      </c>
      <c r="T7" s="93"/>
      <c r="U7" s="93"/>
      <c r="V7" s="94" t="s">
        <v>7</v>
      </c>
      <c r="W7" s="93" t="s">
        <v>29</v>
      </c>
      <c r="X7" s="93"/>
      <c r="Y7" s="93"/>
      <c r="Z7" s="94" t="s">
        <v>7</v>
      </c>
      <c r="AA7" s="73" t="s">
        <v>33</v>
      </c>
      <c r="AB7" s="73" t="s">
        <v>34</v>
      </c>
      <c r="AC7" s="73" t="s">
        <v>35</v>
      </c>
    </row>
    <row r="8" spans="1:29" ht="33.75" customHeight="1">
      <c r="A8" s="72"/>
      <c r="B8" s="74"/>
      <c r="C8" s="76"/>
      <c r="D8" s="74"/>
      <c r="E8" s="74"/>
      <c r="F8" s="74"/>
      <c r="G8" s="10" t="s">
        <v>33</v>
      </c>
      <c r="H8" s="31" t="s">
        <v>34</v>
      </c>
      <c r="I8" s="32" t="s">
        <v>16</v>
      </c>
      <c r="J8" s="95"/>
      <c r="K8" s="10" t="s">
        <v>33</v>
      </c>
      <c r="L8" s="31" t="s">
        <v>34</v>
      </c>
      <c r="M8" s="32" t="s">
        <v>16</v>
      </c>
      <c r="N8" s="95"/>
      <c r="O8" s="10" t="s">
        <v>33</v>
      </c>
      <c r="P8" s="31" t="s">
        <v>34</v>
      </c>
      <c r="Q8" s="32" t="s">
        <v>16</v>
      </c>
      <c r="R8" s="95"/>
      <c r="S8" s="10" t="s">
        <v>33</v>
      </c>
      <c r="T8" s="31" t="s">
        <v>34</v>
      </c>
      <c r="U8" s="32" t="s">
        <v>16</v>
      </c>
      <c r="V8" s="95"/>
      <c r="W8" s="10" t="s">
        <v>33</v>
      </c>
      <c r="X8" s="31" t="s">
        <v>34</v>
      </c>
      <c r="Y8" s="32" t="s">
        <v>16</v>
      </c>
      <c r="Z8" s="95"/>
      <c r="AA8" s="74"/>
      <c r="AB8" s="74"/>
      <c r="AC8" s="74"/>
    </row>
    <row r="9" spans="1:29" ht="27.75" customHeight="1">
      <c r="A9" s="15">
        <f>RANK(AC9,AC$9:AC$17,0)</f>
        <v>1</v>
      </c>
      <c r="B9" s="19" t="s">
        <v>58</v>
      </c>
      <c r="C9" s="22" t="s">
        <v>5</v>
      </c>
      <c r="D9" s="19" t="s">
        <v>45</v>
      </c>
      <c r="E9" s="22" t="s">
        <v>73</v>
      </c>
      <c r="F9" s="16" t="s">
        <v>31</v>
      </c>
      <c r="G9" s="40">
        <v>66.75</v>
      </c>
      <c r="H9" s="40">
        <v>69</v>
      </c>
      <c r="I9" s="34">
        <f t="shared" ref="I9:I17" si="0">(G9+H9)/2</f>
        <v>67.875</v>
      </c>
      <c r="J9" s="17">
        <f>RANK(I9,I$8:I$26,0)</f>
        <v>1</v>
      </c>
      <c r="K9" s="40">
        <v>68.75</v>
      </c>
      <c r="L9" s="40">
        <v>68</v>
      </c>
      <c r="M9" s="34">
        <f t="shared" ref="M9:M17" si="1">(K9+L9)/2</f>
        <v>68.375</v>
      </c>
      <c r="N9" s="17">
        <f>RANK(M9,M$8:M$26,0)</f>
        <v>1</v>
      </c>
      <c r="O9" s="33">
        <v>67.75</v>
      </c>
      <c r="P9" s="33">
        <v>68</v>
      </c>
      <c r="Q9" s="34">
        <f t="shared" ref="Q9:Q17" si="2">(O9+P9)/2</f>
        <v>67.875</v>
      </c>
      <c r="R9" s="17">
        <f>RANK(Q9,Q$8:Q$26,0)</f>
        <v>1</v>
      </c>
      <c r="S9" s="33">
        <v>66.25</v>
      </c>
      <c r="T9" s="33">
        <v>69</v>
      </c>
      <c r="U9" s="34">
        <f t="shared" ref="U9:U17" si="3">(S9+T9)/2</f>
        <v>67.625</v>
      </c>
      <c r="V9" s="17">
        <f>RANK(U9,U$8:U$26,0)</f>
        <v>1</v>
      </c>
      <c r="W9" s="33">
        <v>67.5</v>
      </c>
      <c r="X9" s="33">
        <v>69</v>
      </c>
      <c r="Y9" s="34">
        <f t="shared" ref="Y9:Y17" si="4">(W9+X9)/2</f>
        <v>68.25</v>
      </c>
      <c r="Z9" s="17">
        <f>RANK(Y9,Y$8:Y$26,0)</f>
        <v>1</v>
      </c>
      <c r="AA9" s="34">
        <f t="shared" ref="AA9:AA17" si="5">(G9+K9+O9+S9+W9)/5</f>
        <v>67.400000000000006</v>
      </c>
      <c r="AB9" s="34">
        <f t="shared" ref="AB9:AB17" si="6">(H9+L9+P9+T9+X9)/5</f>
        <v>68.599999999999994</v>
      </c>
      <c r="AC9" s="34">
        <f t="shared" ref="AC9:AC17" si="7">(AA9+AB9)/2</f>
        <v>68</v>
      </c>
    </row>
    <row r="10" spans="1:29" ht="27.75" customHeight="1">
      <c r="A10" s="15">
        <f t="shared" ref="A10:A11" si="8">RANK(AC10,AC$9:AC$17,0)</f>
        <v>2</v>
      </c>
      <c r="B10" s="19" t="s">
        <v>56</v>
      </c>
      <c r="C10" s="22">
        <v>1</v>
      </c>
      <c r="D10" s="19" t="s">
        <v>44</v>
      </c>
      <c r="E10" s="22" t="s">
        <v>23</v>
      </c>
      <c r="F10" s="16" t="s">
        <v>31</v>
      </c>
      <c r="G10" s="40">
        <v>61.75</v>
      </c>
      <c r="H10" s="40">
        <v>65</v>
      </c>
      <c r="I10" s="34">
        <f t="shared" si="0"/>
        <v>63.375</v>
      </c>
      <c r="J10" s="17">
        <f>RANK(I10,I$8:I$17,0)</f>
        <v>3</v>
      </c>
      <c r="K10" s="40">
        <v>64.5</v>
      </c>
      <c r="L10" s="40">
        <v>68</v>
      </c>
      <c r="M10" s="34">
        <f t="shared" si="1"/>
        <v>66.25</v>
      </c>
      <c r="N10" s="17">
        <f>RANK(M10,M$8:M$17,0)</f>
        <v>2</v>
      </c>
      <c r="O10" s="33">
        <v>65.75</v>
      </c>
      <c r="P10" s="33">
        <v>69</v>
      </c>
      <c r="Q10" s="34">
        <f t="shared" si="2"/>
        <v>67.375</v>
      </c>
      <c r="R10" s="17">
        <f>RANK(Q10,Q$8:Q$17,0)</f>
        <v>2</v>
      </c>
      <c r="S10" s="33">
        <v>63.5</v>
      </c>
      <c r="T10" s="33">
        <v>67</v>
      </c>
      <c r="U10" s="34">
        <f t="shared" si="3"/>
        <v>65.25</v>
      </c>
      <c r="V10" s="17">
        <f>RANK(U10,U$8:U$17,0)</f>
        <v>2</v>
      </c>
      <c r="W10" s="33">
        <v>63.75</v>
      </c>
      <c r="X10" s="33">
        <v>65</v>
      </c>
      <c r="Y10" s="34">
        <f t="shared" si="4"/>
        <v>64.375</v>
      </c>
      <c r="Z10" s="17">
        <f>RANK(Y10,Y$8:Y$17,0)</f>
        <v>4</v>
      </c>
      <c r="AA10" s="34">
        <f t="shared" si="5"/>
        <v>63.85</v>
      </c>
      <c r="AB10" s="34">
        <f t="shared" si="6"/>
        <v>66.8</v>
      </c>
      <c r="AC10" s="34">
        <f t="shared" si="7"/>
        <v>65.325000000000003</v>
      </c>
    </row>
    <row r="11" spans="1:29" ht="27.75" customHeight="1">
      <c r="A11" s="15">
        <f t="shared" si="8"/>
        <v>3</v>
      </c>
      <c r="B11" s="29" t="s">
        <v>39</v>
      </c>
      <c r="C11" s="14">
        <v>1</v>
      </c>
      <c r="D11" s="37" t="s">
        <v>46</v>
      </c>
      <c r="E11" s="16" t="s">
        <v>49</v>
      </c>
      <c r="F11" s="16" t="s">
        <v>53</v>
      </c>
      <c r="G11" s="40">
        <v>60.25</v>
      </c>
      <c r="H11" s="40">
        <v>65</v>
      </c>
      <c r="I11" s="34">
        <f t="shared" si="0"/>
        <v>62.625</v>
      </c>
      <c r="J11" s="17">
        <f t="shared" ref="J11:J17" si="9">RANK(I11,I$8:I$26,0)</f>
        <v>5</v>
      </c>
      <c r="K11" s="40">
        <v>64.25</v>
      </c>
      <c r="L11" s="40">
        <v>64</v>
      </c>
      <c r="M11" s="34">
        <f t="shared" si="1"/>
        <v>64.125</v>
      </c>
      <c r="N11" s="17">
        <f t="shared" ref="N11:N17" si="10">RANK(M11,M$8:M$26,0)</f>
        <v>3</v>
      </c>
      <c r="O11" s="33">
        <v>65.5</v>
      </c>
      <c r="P11" s="33">
        <v>69</v>
      </c>
      <c r="Q11" s="34">
        <f t="shared" si="2"/>
        <v>67.25</v>
      </c>
      <c r="R11" s="17">
        <f t="shared" ref="R11:R17" si="11">RANK(Q11,Q$8:Q$26,0)</f>
        <v>3</v>
      </c>
      <c r="S11" s="33">
        <v>64.25</v>
      </c>
      <c r="T11" s="33">
        <v>66</v>
      </c>
      <c r="U11" s="34">
        <f t="shared" si="3"/>
        <v>65.125</v>
      </c>
      <c r="V11" s="17">
        <f t="shared" ref="V11:V17" si="12">RANK(U11,U$8:U$26,0)</f>
        <v>3</v>
      </c>
      <c r="W11" s="33">
        <v>65.25</v>
      </c>
      <c r="X11" s="33">
        <v>67</v>
      </c>
      <c r="Y11" s="34">
        <f t="shared" si="4"/>
        <v>66.125</v>
      </c>
      <c r="Z11" s="17">
        <f t="shared" ref="Z11:Z17" si="13">RANK(Y11,Y$8:Y$26,0)</f>
        <v>3</v>
      </c>
      <c r="AA11" s="34">
        <f t="shared" si="5"/>
        <v>63.9</v>
      </c>
      <c r="AB11" s="34">
        <f t="shared" si="6"/>
        <v>66.2</v>
      </c>
      <c r="AC11" s="34">
        <f t="shared" si="7"/>
        <v>65.05</v>
      </c>
    </row>
    <row r="12" spans="1:29" ht="27.75" customHeight="1">
      <c r="A12" s="15">
        <f t="shared" ref="A12:A17" si="14">RANK(AC12,AC$9:AC$17,0)</f>
        <v>4</v>
      </c>
      <c r="B12" s="19" t="s">
        <v>60</v>
      </c>
      <c r="C12" s="22" t="s">
        <v>5</v>
      </c>
      <c r="D12" s="19" t="s">
        <v>64</v>
      </c>
      <c r="E12" s="16" t="s">
        <v>73</v>
      </c>
      <c r="F12" s="16" t="s">
        <v>31</v>
      </c>
      <c r="G12" s="40">
        <v>61</v>
      </c>
      <c r="H12" s="40">
        <v>64</v>
      </c>
      <c r="I12" s="34">
        <f t="shared" si="0"/>
        <v>62.5</v>
      </c>
      <c r="J12" s="17">
        <f t="shared" si="9"/>
        <v>6</v>
      </c>
      <c r="K12" s="40">
        <v>62.5</v>
      </c>
      <c r="L12" s="40">
        <v>63</v>
      </c>
      <c r="M12" s="34">
        <f t="shared" si="1"/>
        <v>62.75</v>
      </c>
      <c r="N12" s="17">
        <f t="shared" si="10"/>
        <v>4</v>
      </c>
      <c r="O12" s="33">
        <v>64</v>
      </c>
      <c r="P12" s="33">
        <v>67</v>
      </c>
      <c r="Q12" s="34">
        <f t="shared" si="2"/>
        <v>65.5</v>
      </c>
      <c r="R12" s="17">
        <f t="shared" si="11"/>
        <v>5</v>
      </c>
      <c r="S12" s="33">
        <v>62</v>
      </c>
      <c r="T12" s="33">
        <v>63</v>
      </c>
      <c r="U12" s="34">
        <f t="shared" si="3"/>
        <v>62.5</v>
      </c>
      <c r="V12" s="17">
        <f t="shared" si="12"/>
        <v>5</v>
      </c>
      <c r="W12" s="33">
        <v>65.5</v>
      </c>
      <c r="X12" s="33">
        <v>67</v>
      </c>
      <c r="Y12" s="34">
        <f t="shared" si="4"/>
        <v>66.25</v>
      </c>
      <c r="Z12" s="17">
        <f t="shared" si="13"/>
        <v>2</v>
      </c>
      <c r="AA12" s="34">
        <f t="shared" si="5"/>
        <v>63</v>
      </c>
      <c r="AB12" s="34">
        <f t="shared" si="6"/>
        <v>64.8</v>
      </c>
      <c r="AC12" s="34">
        <f t="shared" si="7"/>
        <v>63.9</v>
      </c>
    </row>
    <row r="13" spans="1:29" ht="27.75" customHeight="1">
      <c r="A13" s="15">
        <f t="shared" si="14"/>
        <v>5</v>
      </c>
      <c r="B13" s="29" t="s">
        <v>40</v>
      </c>
      <c r="C13" s="14">
        <v>1</v>
      </c>
      <c r="D13" s="37" t="s">
        <v>47</v>
      </c>
      <c r="E13" s="16" t="s">
        <v>50</v>
      </c>
      <c r="F13" s="16" t="s">
        <v>53</v>
      </c>
      <c r="G13" s="40">
        <v>63.25</v>
      </c>
      <c r="H13" s="40">
        <v>67</v>
      </c>
      <c r="I13" s="34">
        <f t="shared" si="0"/>
        <v>65.125</v>
      </c>
      <c r="J13" s="17">
        <f t="shared" si="9"/>
        <v>2</v>
      </c>
      <c r="K13" s="40">
        <v>62.5</v>
      </c>
      <c r="L13" s="40">
        <v>63</v>
      </c>
      <c r="M13" s="34">
        <f t="shared" si="1"/>
        <v>62.75</v>
      </c>
      <c r="N13" s="17">
        <f t="shared" si="10"/>
        <v>4</v>
      </c>
      <c r="O13" s="33">
        <v>63</v>
      </c>
      <c r="P13" s="33">
        <v>64</v>
      </c>
      <c r="Q13" s="34">
        <f t="shared" si="2"/>
        <v>63.5</v>
      </c>
      <c r="R13" s="17">
        <f t="shared" si="11"/>
        <v>6</v>
      </c>
      <c r="S13" s="33">
        <v>63.25</v>
      </c>
      <c r="T13" s="33">
        <v>64</v>
      </c>
      <c r="U13" s="34">
        <f t="shared" si="3"/>
        <v>63.625</v>
      </c>
      <c r="V13" s="17">
        <f t="shared" si="12"/>
        <v>4</v>
      </c>
      <c r="W13" s="33">
        <v>62.5</v>
      </c>
      <c r="X13" s="33">
        <v>64</v>
      </c>
      <c r="Y13" s="34">
        <f t="shared" si="4"/>
        <v>63.25</v>
      </c>
      <c r="Z13" s="17">
        <f t="shared" si="13"/>
        <v>7</v>
      </c>
      <c r="AA13" s="34">
        <f t="shared" si="5"/>
        <v>62.9</v>
      </c>
      <c r="AB13" s="34">
        <f t="shared" si="6"/>
        <v>64.400000000000006</v>
      </c>
      <c r="AC13" s="34">
        <f t="shared" si="7"/>
        <v>63.650000000000006</v>
      </c>
    </row>
    <row r="14" spans="1:29" ht="27.75" customHeight="1">
      <c r="A14" s="15">
        <f t="shared" si="14"/>
        <v>6</v>
      </c>
      <c r="B14" s="21" t="s">
        <v>38</v>
      </c>
      <c r="C14" s="22">
        <v>1</v>
      </c>
      <c r="D14" s="19" t="s">
        <v>43</v>
      </c>
      <c r="E14" s="22" t="s">
        <v>24</v>
      </c>
      <c r="F14" s="16" t="s">
        <v>52</v>
      </c>
      <c r="G14" s="40">
        <v>61.5</v>
      </c>
      <c r="H14" s="40">
        <v>65</v>
      </c>
      <c r="I14" s="34">
        <f t="shared" si="0"/>
        <v>63.25</v>
      </c>
      <c r="J14" s="17">
        <f t="shared" si="9"/>
        <v>4</v>
      </c>
      <c r="K14" s="40">
        <v>60.5</v>
      </c>
      <c r="L14" s="40">
        <v>63</v>
      </c>
      <c r="M14" s="34">
        <f t="shared" si="1"/>
        <v>61.75</v>
      </c>
      <c r="N14" s="17">
        <f t="shared" si="10"/>
        <v>7</v>
      </c>
      <c r="O14" s="33">
        <v>66.75</v>
      </c>
      <c r="P14" s="33">
        <v>65</v>
      </c>
      <c r="Q14" s="34">
        <f t="shared" si="2"/>
        <v>65.875</v>
      </c>
      <c r="R14" s="17">
        <f t="shared" si="11"/>
        <v>4</v>
      </c>
      <c r="S14" s="33">
        <v>58.5</v>
      </c>
      <c r="T14" s="33">
        <v>62</v>
      </c>
      <c r="U14" s="34">
        <f t="shared" si="3"/>
        <v>60.25</v>
      </c>
      <c r="V14" s="17">
        <f t="shared" si="12"/>
        <v>9</v>
      </c>
      <c r="W14" s="33">
        <v>63.5</v>
      </c>
      <c r="X14" s="33">
        <v>65</v>
      </c>
      <c r="Y14" s="34">
        <f t="shared" si="4"/>
        <v>64.25</v>
      </c>
      <c r="Z14" s="17">
        <f t="shared" si="13"/>
        <v>5</v>
      </c>
      <c r="AA14" s="34">
        <f t="shared" si="5"/>
        <v>62.15</v>
      </c>
      <c r="AB14" s="34">
        <f t="shared" si="6"/>
        <v>64</v>
      </c>
      <c r="AC14" s="34">
        <f t="shared" si="7"/>
        <v>63.075000000000003</v>
      </c>
    </row>
    <row r="15" spans="1:29" ht="27.75" customHeight="1">
      <c r="A15" s="15">
        <f t="shared" si="14"/>
        <v>7</v>
      </c>
      <c r="B15" s="19" t="s">
        <v>55</v>
      </c>
      <c r="C15" s="22">
        <v>1</v>
      </c>
      <c r="D15" s="13" t="s">
        <v>62</v>
      </c>
      <c r="E15" s="22" t="s">
        <v>23</v>
      </c>
      <c r="F15" s="16" t="s">
        <v>31</v>
      </c>
      <c r="G15" s="40">
        <v>57.75</v>
      </c>
      <c r="H15" s="40">
        <v>63</v>
      </c>
      <c r="I15" s="34">
        <f t="shared" si="0"/>
        <v>60.375</v>
      </c>
      <c r="J15" s="17">
        <f t="shared" si="9"/>
        <v>7</v>
      </c>
      <c r="K15" s="40">
        <v>59.5</v>
      </c>
      <c r="L15" s="40">
        <v>65</v>
      </c>
      <c r="M15" s="34">
        <f t="shared" si="1"/>
        <v>62.25</v>
      </c>
      <c r="N15" s="17">
        <f t="shared" si="10"/>
        <v>6</v>
      </c>
      <c r="O15" s="33">
        <v>63</v>
      </c>
      <c r="P15" s="33">
        <v>63</v>
      </c>
      <c r="Q15" s="34">
        <f t="shared" si="2"/>
        <v>63</v>
      </c>
      <c r="R15" s="17">
        <f t="shared" si="11"/>
        <v>8</v>
      </c>
      <c r="S15" s="33">
        <v>59.5</v>
      </c>
      <c r="T15" s="33">
        <v>63</v>
      </c>
      <c r="U15" s="34">
        <f t="shared" si="3"/>
        <v>61.25</v>
      </c>
      <c r="V15" s="17">
        <f t="shared" si="12"/>
        <v>6</v>
      </c>
      <c r="W15" s="33">
        <v>61</v>
      </c>
      <c r="X15" s="33">
        <v>63</v>
      </c>
      <c r="Y15" s="34">
        <f t="shared" si="4"/>
        <v>62</v>
      </c>
      <c r="Z15" s="17">
        <f t="shared" si="13"/>
        <v>8</v>
      </c>
      <c r="AA15" s="34">
        <f t="shared" si="5"/>
        <v>60.15</v>
      </c>
      <c r="AB15" s="34">
        <f t="shared" si="6"/>
        <v>63.4</v>
      </c>
      <c r="AC15" s="34">
        <f t="shared" si="7"/>
        <v>61.774999999999999</v>
      </c>
    </row>
    <row r="16" spans="1:29" ht="27.75" customHeight="1">
      <c r="A16" s="15">
        <f t="shared" si="14"/>
        <v>8</v>
      </c>
      <c r="B16" s="29" t="s">
        <v>41</v>
      </c>
      <c r="C16" s="14">
        <v>2</v>
      </c>
      <c r="D16" s="37" t="s">
        <v>48</v>
      </c>
      <c r="E16" s="16" t="s">
        <v>51</v>
      </c>
      <c r="F16" s="16" t="s">
        <v>53</v>
      </c>
      <c r="G16" s="40">
        <v>57.5</v>
      </c>
      <c r="H16" s="40">
        <v>60</v>
      </c>
      <c r="I16" s="34">
        <f t="shared" si="0"/>
        <v>58.75</v>
      </c>
      <c r="J16" s="17">
        <f t="shared" si="9"/>
        <v>8</v>
      </c>
      <c r="K16" s="40">
        <v>60</v>
      </c>
      <c r="L16" s="40">
        <v>62</v>
      </c>
      <c r="M16" s="34">
        <f t="shared" si="1"/>
        <v>61</v>
      </c>
      <c r="N16" s="17">
        <f t="shared" si="10"/>
        <v>9</v>
      </c>
      <c r="O16" s="33">
        <v>63.75</v>
      </c>
      <c r="P16" s="33">
        <v>63</v>
      </c>
      <c r="Q16" s="34">
        <f t="shared" si="2"/>
        <v>63.375</v>
      </c>
      <c r="R16" s="17">
        <f t="shared" si="11"/>
        <v>7</v>
      </c>
      <c r="S16" s="33">
        <v>59</v>
      </c>
      <c r="T16" s="33">
        <v>63</v>
      </c>
      <c r="U16" s="34">
        <f t="shared" si="3"/>
        <v>61</v>
      </c>
      <c r="V16" s="17">
        <f t="shared" si="12"/>
        <v>7</v>
      </c>
      <c r="W16" s="33">
        <v>61.75</v>
      </c>
      <c r="X16" s="33">
        <v>65</v>
      </c>
      <c r="Y16" s="34">
        <f t="shared" si="4"/>
        <v>63.375</v>
      </c>
      <c r="Z16" s="17">
        <f t="shared" si="13"/>
        <v>6</v>
      </c>
      <c r="AA16" s="34">
        <f t="shared" si="5"/>
        <v>60.4</v>
      </c>
      <c r="AB16" s="34">
        <f t="shared" si="6"/>
        <v>62.6</v>
      </c>
      <c r="AC16" s="34">
        <f t="shared" si="7"/>
        <v>61.5</v>
      </c>
    </row>
    <row r="17" spans="1:29" ht="27.75" customHeight="1">
      <c r="A17" s="15">
        <f t="shared" si="14"/>
        <v>9</v>
      </c>
      <c r="B17" s="29" t="s">
        <v>37</v>
      </c>
      <c r="C17" s="22">
        <v>1</v>
      </c>
      <c r="D17" s="35" t="s">
        <v>42</v>
      </c>
      <c r="E17" s="16" t="s">
        <v>26</v>
      </c>
      <c r="F17" s="16" t="s">
        <v>27</v>
      </c>
      <c r="G17" s="40">
        <v>56</v>
      </c>
      <c r="H17" s="40">
        <v>58</v>
      </c>
      <c r="I17" s="34">
        <f t="shared" si="0"/>
        <v>57</v>
      </c>
      <c r="J17" s="17">
        <f t="shared" si="9"/>
        <v>9</v>
      </c>
      <c r="K17" s="40">
        <v>59.25</v>
      </c>
      <c r="L17" s="40">
        <v>63</v>
      </c>
      <c r="M17" s="34">
        <f t="shared" si="1"/>
        <v>61.125</v>
      </c>
      <c r="N17" s="17">
        <f t="shared" si="10"/>
        <v>8</v>
      </c>
      <c r="O17" s="33">
        <v>61.75</v>
      </c>
      <c r="P17" s="33">
        <v>63</v>
      </c>
      <c r="Q17" s="34">
        <f t="shared" si="2"/>
        <v>62.375</v>
      </c>
      <c r="R17" s="17">
        <f t="shared" si="11"/>
        <v>9</v>
      </c>
      <c r="S17" s="33">
        <v>57.75</v>
      </c>
      <c r="T17" s="33">
        <v>63</v>
      </c>
      <c r="U17" s="34">
        <f t="shared" si="3"/>
        <v>60.375</v>
      </c>
      <c r="V17" s="17">
        <f t="shared" si="12"/>
        <v>8</v>
      </c>
      <c r="W17" s="33">
        <v>59.75</v>
      </c>
      <c r="X17" s="33">
        <v>62</v>
      </c>
      <c r="Y17" s="34">
        <f t="shared" si="4"/>
        <v>60.875</v>
      </c>
      <c r="Z17" s="17">
        <f t="shared" si="13"/>
        <v>9</v>
      </c>
      <c r="AA17" s="34">
        <f t="shared" si="5"/>
        <v>58.9</v>
      </c>
      <c r="AB17" s="34">
        <f t="shared" si="6"/>
        <v>61.8</v>
      </c>
      <c r="AC17" s="34">
        <f t="shared" si="7"/>
        <v>60.349999999999994</v>
      </c>
    </row>
    <row r="20" spans="1:29">
      <c r="B20" s="12" t="s">
        <v>18</v>
      </c>
      <c r="C20" s="12"/>
      <c r="D20" s="12"/>
      <c r="E20" s="12"/>
      <c r="F20" s="12"/>
      <c r="G20" s="12"/>
      <c r="H20" s="12"/>
      <c r="I20" s="12"/>
      <c r="K20" s="12"/>
      <c r="L20" s="12"/>
      <c r="M20" s="12"/>
      <c r="O20" s="12"/>
      <c r="S20" s="12"/>
      <c r="X20" s="12" t="s">
        <v>28</v>
      </c>
      <c r="Y20" s="12"/>
    </row>
    <row r="21" spans="1:29">
      <c r="B21" s="12" t="s">
        <v>19</v>
      </c>
      <c r="C21" s="12"/>
      <c r="D21" s="12"/>
      <c r="E21" s="12"/>
      <c r="F21" s="12"/>
      <c r="G21" s="12"/>
      <c r="H21" s="12"/>
      <c r="I21" s="12"/>
      <c r="K21" s="12"/>
      <c r="L21" s="12"/>
      <c r="M21" s="12"/>
      <c r="O21" s="12"/>
      <c r="S21" s="12"/>
      <c r="X21" s="12" t="s">
        <v>22</v>
      </c>
      <c r="Y21" s="12"/>
    </row>
  </sheetData>
  <sortState ref="A12:AC17">
    <sortCondition ref="A12:A17"/>
  </sortState>
  <mergeCells count="25">
    <mergeCell ref="AC7:AC8"/>
    <mergeCell ref="A1:AC1"/>
    <mergeCell ref="A2:AC2"/>
    <mergeCell ref="A3:AC3"/>
    <mergeCell ref="A4:AC4"/>
    <mergeCell ref="A5:AC5"/>
    <mergeCell ref="V7:V8"/>
    <mergeCell ref="W7:Y7"/>
    <mergeCell ref="Z7:Z8"/>
    <mergeCell ref="AA7:AA8"/>
    <mergeCell ref="AB7:AB8"/>
    <mergeCell ref="Q6:U6"/>
    <mergeCell ref="J7:J8"/>
    <mergeCell ref="N7:N8"/>
    <mergeCell ref="R7:R8"/>
    <mergeCell ref="A7:A8"/>
    <mergeCell ref="G7:I7"/>
    <mergeCell ref="K7:M7"/>
    <mergeCell ref="O7:Q7"/>
    <mergeCell ref="S7:U7"/>
    <mergeCell ref="B7:B8"/>
    <mergeCell ref="C7:C8"/>
    <mergeCell ref="D7:D8"/>
    <mergeCell ref="E7:E8"/>
    <mergeCell ref="F7:F8"/>
  </mergeCells>
  <pageMargins left="0" right="0" top="0.74803149606299213" bottom="0.74803149606299213" header="0.31496062992125984" footer="0.31496062992125984"/>
  <pageSetup paperSize="9" scale="6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>
      <selection activeCell="L13" sqref="L13"/>
    </sheetView>
  </sheetViews>
  <sheetFormatPr defaultRowHeight="15"/>
  <cols>
    <col min="1" max="1" width="5" style="12" customWidth="1"/>
    <col min="2" max="2" width="16.7109375" style="12" customWidth="1"/>
    <col min="3" max="3" width="6.28515625" style="12" customWidth="1"/>
    <col min="4" max="4" width="32" style="12" customWidth="1"/>
    <col min="5" max="5" width="16" style="12" customWidth="1"/>
    <col min="6" max="6" width="18.140625" style="12" customWidth="1"/>
    <col min="7" max="7" width="10.5703125" style="12" customWidth="1"/>
    <col min="8" max="16384" width="9.140625" style="12"/>
  </cols>
  <sheetData>
    <row r="1" spans="1:7" ht="18">
      <c r="A1" s="85" t="s">
        <v>25</v>
      </c>
      <c r="B1" s="85"/>
      <c r="C1" s="85"/>
      <c r="D1" s="85"/>
      <c r="E1" s="85"/>
      <c r="F1" s="85"/>
      <c r="G1" s="85"/>
    </row>
    <row r="2" spans="1:7" ht="15" customHeight="1">
      <c r="A2" s="86" t="s">
        <v>0</v>
      </c>
      <c r="B2" s="86"/>
      <c r="C2" s="86"/>
      <c r="D2" s="86"/>
      <c r="E2" s="86"/>
      <c r="F2" s="86"/>
      <c r="G2" s="86"/>
    </row>
    <row r="3" spans="1:7">
      <c r="A3" s="87" t="s">
        <v>6</v>
      </c>
      <c r="B3" s="87"/>
      <c r="C3" s="87"/>
      <c r="D3" s="87"/>
      <c r="E3" s="87"/>
      <c r="F3" s="87"/>
      <c r="G3" s="87"/>
    </row>
    <row r="4" spans="1:7" ht="15.75">
      <c r="A4" s="88" t="s">
        <v>94</v>
      </c>
      <c r="B4" s="88"/>
      <c r="C4" s="88"/>
      <c r="D4" s="88"/>
      <c r="E4" s="88"/>
      <c r="F4" s="88"/>
      <c r="G4" s="88"/>
    </row>
    <row r="5" spans="1:7">
      <c r="A5" s="41"/>
      <c r="B5" s="41"/>
      <c r="C5" s="41"/>
      <c r="D5" s="41"/>
      <c r="E5" s="41"/>
      <c r="F5" s="41"/>
      <c r="G5" s="41"/>
    </row>
    <row r="6" spans="1:7" ht="16.5" thickBot="1">
      <c r="A6" s="42" t="s">
        <v>1</v>
      </c>
      <c r="B6" s="42"/>
      <c r="C6" s="8"/>
      <c r="D6" s="8"/>
      <c r="E6" s="9"/>
      <c r="G6" s="70">
        <v>2014</v>
      </c>
    </row>
    <row r="7" spans="1:7" ht="15" customHeight="1">
      <c r="A7" s="98" t="s">
        <v>7</v>
      </c>
      <c r="B7" s="100" t="s">
        <v>8</v>
      </c>
      <c r="C7" s="102" t="s">
        <v>2</v>
      </c>
      <c r="D7" s="104" t="s">
        <v>9</v>
      </c>
      <c r="E7" s="106" t="s">
        <v>3</v>
      </c>
      <c r="F7" s="108" t="s">
        <v>4</v>
      </c>
      <c r="G7" s="96" t="s">
        <v>89</v>
      </c>
    </row>
    <row r="8" spans="1:7" ht="27.75" customHeight="1" thickBot="1">
      <c r="A8" s="99"/>
      <c r="B8" s="101"/>
      <c r="C8" s="103"/>
      <c r="D8" s="105"/>
      <c r="E8" s="107"/>
      <c r="F8" s="109"/>
      <c r="G8" s="97"/>
    </row>
    <row r="9" spans="1:7" ht="26.25" customHeight="1">
      <c r="A9" s="48">
        <v>1</v>
      </c>
      <c r="B9" s="50" t="s">
        <v>58</v>
      </c>
      <c r="C9" s="56" t="s">
        <v>5</v>
      </c>
      <c r="D9" s="60" t="s">
        <v>95</v>
      </c>
      <c r="E9" s="56" t="s">
        <v>90</v>
      </c>
      <c r="F9" s="66" t="s">
        <v>31</v>
      </c>
      <c r="G9" s="49">
        <v>2</v>
      </c>
    </row>
    <row r="10" spans="1:7" ht="26.25" customHeight="1">
      <c r="A10" s="45">
        <v>2</v>
      </c>
      <c r="B10" s="51" t="s">
        <v>71</v>
      </c>
      <c r="C10" s="57" t="s">
        <v>5</v>
      </c>
      <c r="D10" s="61" t="s">
        <v>72</v>
      </c>
      <c r="E10" s="57" t="s">
        <v>92</v>
      </c>
      <c r="F10" s="67" t="s">
        <v>31</v>
      </c>
      <c r="G10" s="46">
        <v>6</v>
      </c>
    </row>
    <row r="11" spans="1:7" ht="26.25" customHeight="1">
      <c r="A11" s="43">
        <v>3</v>
      </c>
      <c r="B11" s="52" t="s">
        <v>60</v>
      </c>
      <c r="C11" s="57" t="s">
        <v>5</v>
      </c>
      <c r="D11" s="61" t="s">
        <v>64</v>
      </c>
      <c r="E11" s="69" t="s">
        <v>93</v>
      </c>
      <c r="F11" s="67" t="s">
        <v>31</v>
      </c>
      <c r="G11" s="46">
        <v>7</v>
      </c>
    </row>
    <row r="12" spans="1:7" ht="26.25" customHeight="1">
      <c r="A12" s="45">
        <v>4</v>
      </c>
      <c r="B12" s="53" t="s">
        <v>39</v>
      </c>
      <c r="C12" s="58">
        <v>1</v>
      </c>
      <c r="D12" s="62" t="s">
        <v>46</v>
      </c>
      <c r="E12" s="69" t="s">
        <v>49</v>
      </c>
      <c r="F12" s="67" t="s">
        <v>53</v>
      </c>
      <c r="G12" s="46">
        <v>7</v>
      </c>
    </row>
    <row r="13" spans="1:7" ht="26.25" customHeight="1">
      <c r="A13" s="43">
        <v>5</v>
      </c>
      <c r="B13" s="52" t="s">
        <v>56</v>
      </c>
      <c r="C13" s="57">
        <v>1</v>
      </c>
      <c r="D13" s="61" t="s">
        <v>44</v>
      </c>
      <c r="E13" s="57" t="s">
        <v>23</v>
      </c>
      <c r="F13" s="67" t="s">
        <v>31</v>
      </c>
      <c r="G13" s="46">
        <v>11</v>
      </c>
    </row>
    <row r="14" spans="1:7" ht="26.25" customHeight="1">
      <c r="A14" s="45">
        <v>6</v>
      </c>
      <c r="B14" s="53" t="s">
        <v>41</v>
      </c>
      <c r="C14" s="58">
        <v>2</v>
      </c>
      <c r="D14" s="62" t="s">
        <v>48</v>
      </c>
      <c r="E14" s="69" t="s">
        <v>51</v>
      </c>
      <c r="F14" s="67" t="s">
        <v>53</v>
      </c>
      <c r="G14" s="46">
        <v>13</v>
      </c>
    </row>
    <row r="15" spans="1:7" ht="26.25" customHeight="1">
      <c r="A15" s="43">
        <v>7</v>
      </c>
      <c r="B15" s="52" t="s">
        <v>55</v>
      </c>
      <c r="C15" s="57">
        <v>1</v>
      </c>
      <c r="D15" s="63" t="s">
        <v>62</v>
      </c>
      <c r="E15" s="57" t="s">
        <v>23</v>
      </c>
      <c r="F15" s="67" t="s">
        <v>31</v>
      </c>
      <c r="G15" s="46">
        <v>15</v>
      </c>
    </row>
    <row r="16" spans="1:7" ht="26.25" customHeight="1">
      <c r="A16" s="45">
        <v>8</v>
      </c>
      <c r="B16" s="54" t="s">
        <v>38</v>
      </c>
      <c r="C16" s="57">
        <v>1</v>
      </c>
      <c r="D16" s="61" t="s">
        <v>43</v>
      </c>
      <c r="E16" s="57" t="s">
        <v>24</v>
      </c>
      <c r="F16" s="67" t="s">
        <v>52</v>
      </c>
      <c r="G16" s="46">
        <v>15</v>
      </c>
    </row>
    <row r="17" spans="1:7" ht="26.25" customHeight="1">
      <c r="A17" s="43">
        <v>9</v>
      </c>
      <c r="B17" s="53" t="s">
        <v>40</v>
      </c>
      <c r="C17" s="58">
        <v>1</v>
      </c>
      <c r="D17" s="62" t="s">
        <v>47</v>
      </c>
      <c r="E17" s="69" t="s">
        <v>50</v>
      </c>
      <c r="F17" s="67" t="s">
        <v>53</v>
      </c>
      <c r="G17" s="46">
        <v>16</v>
      </c>
    </row>
    <row r="18" spans="1:7" ht="28.5" customHeight="1">
      <c r="A18" s="45">
        <v>10</v>
      </c>
      <c r="B18" s="53" t="s">
        <v>37</v>
      </c>
      <c r="C18" s="57">
        <v>1</v>
      </c>
      <c r="D18" s="64" t="s">
        <v>42</v>
      </c>
      <c r="E18" s="69" t="s">
        <v>26</v>
      </c>
      <c r="F18" s="67" t="s">
        <v>27</v>
      </c>
      <c r="G18" s="46">
        <v>18</v>
      </c>
    </row>
    <row r="19" spans="1:7" ht="24.75" customHeight="1" thickBot="1">
      <c r="A19" s="44">
        <v>11</v>
      </c>
      <c r="B19" s="55" t="s">
        <v>69</v>
      </c>
      <c r="C19" s="59">
        <v>1</v>
      </c>
      <c r="D19" s="65" t="s">
        <v>70</v>
      </c>
      <c r="E19" s="59" t="s">
        <v>91</v>
      </c>
      <c r="F19" s="68" t="s">
        <v>31</v>
      </c>
      <c r="G19" s="47">
        <v>26</v>
      </c>
    </row>
  </sheetData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pageMargins left="0" right="0" top="0.74803149606299213" bottom="0.74803149606299213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КП</vt:lpstr>
      <vt:lpstr>ПП</vt:lpstr>
      <vt:lpstr>ЛП</vt:lpstr>
      <vt:lpstr>КЮР</vt:lpstr>
      <vt:lpstr>Абсолютное Первенство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Аркадий</cp:lastModifiedBy>
  <cp:lastPrinted>2014-06-21T11:58:28Z</cp:lastPrinted>
  <dcterms:created xsi:type="dcterms:W3CDTF">2011-01-22T18:43:36Z</dcterms:created>
  <dcterms:modified xsi:type="dcterms:W3CDTF">2014-07-08T19:29:41Z</dcterms:modified>
</cp:coreProperties>
</file>