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14940" windowHeight="7875" activeTab="4"/>
  </bookViews>
  <sheets>
    <sheet name="МП" sheetId="2" r:id="rId1"/>
    <sheet name="СП1" sheetId="4" r:id="rId2"/>
    <sheet name="БП" sheetId="7" r:id="rId3"/>
    <sheet name="КЮР" sheetId="8" r:id="rId4"/>
    <sheet name="Абсолютный чемпионат" sheetId="9" r:id="rId5"/>
  </sheets>
  <calcPr calcId="125725"/>
</workbook>
</file>

<file path=xl/calcChain.xml><?xml version="1.0" encoding="utf-8"?>
<calcChain xmlns="http://schemas.openxmlformats.org/spreadsheetml/2006/main">
  <c r="AA9" i="8"/>
  <c r="AB9"/>
  <c r="AA10"/>
  <c r="AB10"/>
  <c r="AA12"/>
  <c r="AB12"/>
  <c r="Q9"/>
  <c r="Q10"/>
  <c r="Q12"/>
  <c r="AB11"/>
  <c r="AA11"/>
  <c r="I9"/>
  <c r="M9"/>
  <c r="U9"/>
  <c r="Y9"/>
  <c r="I10"/>
  <c r="M10"/>
  <c r="U10"/>
  <c r="Y10"/>
  <c r="I12"/>
  <c r="M12"/>
  <c r="U12"/>
  <c r="Y12"/>
  <c r="Y11"/>
  <c r="U11"/>
  <c r="Q11"/>
  <c r="M11"/>
  <c r="I11"/>
  <c r="V10" l="1"/>
  <c r="R10"/>
  <c r="R11"/>
  <c r="AC12"/>
  <c r="N9"/>
  <c r="V9"/>
  <c r="V12"/>
  <c r="V11"/>
  <c r="Z10"/>
  <c r="R12"/>
  <c r="R9"/>
  <c r="AC10"/>
  <c r="J10"/>
  <c r="N10"/>
  <c r="N11"/>
  <c r="N12"/>
  <c r="Z12"/>
  <c r="Z9"/>
  <c r="Z11"/>
  <c r="J12"/>
  <c r="J9"/>
  <c r="J11"/>
  <c r="AC9"/>
  <c r="AC11"/>
  <c r="T9" i="7"/>
  <c r="Q9"/>
  <c r="N9"/>
  <c r="K9"/>
  <c r="H9"/>
  <c r="W9"/>
  <c r="X9" s="1"/>
  <c r="U9"/>
  <c r="R9"/>
  <c r="O9"/>
  <c r="L9"/>
  <c r="I9"/>
  <c r="A11" i="8" l="1"/>
  <c r="A12"/>
  <c r="A9"/>
  <c r="A10"/>
  <c r="H9" i="4"/>
  <c r="I9"/>
  <c r="K9"/>
  <c r="L9"/>
  <c r="N9"/>
  <c r="O9"/>
  <c r="Q9"/>
  <c r="R9"/>
  <c r="T9"/>
  <c r="U9"/>
  <c r="W9"/>
  <c r="X9"/>
  <c r="H15"/>
  <c r="I15"/>
  <c r="K15"/>
  <c r="L15"/>
  <c r="N15"/>
  <c r="O15"/>
  <c r="Q15"/>
  <c r="R15"/>
  <c r="T15"/>
  <c r="U15"/>
  <c r="W15"/>
  <c r="X15"/>
  <c r="H14"/>
  <c r="I14"/>
  <c r="K14"/>
  <c r="L14"/>
  <c r="N14"/>
  <c r="O14"/>
  <c r="Q14"/>
  <c r="R14"/>
  <c r="T14"/>
  <c r="U14"/>
  <c r="W14"/>
  <c r="X14" s="1"/>
  <c r="H12"/>
  <c r="I12"/>
  <c r="K12"/>
  <c r="L12"/>
  <c r="N12"/>
  <c r="O12"/>
  <c r="Q12"/>
  <c r="R12"/>
  <c r="T12"/>
  <c r="U12"/>
  <c r="W12"/>
  <c r="X12" s="1"/>
  <c r="H16"/>
  <c r="I16"/>
  <c r="K16"/>
  <c r="L16"/>
  <c r="N16"/>
  <c r="O16"/>
  <c r="Q16"/>
  <c r="R16"/>
  <c r="T16"/>
  <c r="U16"/>
  <c r="W16"/>
  <c r="X16" s="1"/>
  <c r="H17"/>
  <c r="I17"/>
  <c r="K17"/>
  <c r="L17"/>
  <c r="N17"/>
  <c r="O17"/>
  <c r="Q17"/>
  <c r="R17"/>
  <c r="T17"/>
  <c r="U17"/>
  <c r="W17"/>
  <c r="X17" s="1"/>
  <c r="H13"/>
  <c r="I13"/>
  <c r="K13"/>
  <c r="L13"/>
  <c r="N13"/>
  <c r="O13"/>
  <c r="Q13"/>
  <c r="R13"/>
  <c r="T13"/>
  <c r="U13"/>
  <c r="W13"/>
  <c r="X13"/>
  <c r="H10"/>
  <c r="I10"/>
  <c r="K10"/>
  <c r="L10"/>
  <c r="N10"/>
  <c r="O10"/>
  <c r="Q10"/>
  <c r="R10"/>
  <c r="T10"/>
  <c r="U10"/>
  <c r="W10"/>
  <c r="X10" s="1"/>
  <c r="W11"/>
  <c r="X11" s="1"/>
  <c r="U11"/>
  <c r="T11"/>
  <c r="R11"/>
  <c r="Q11"/>
  <c r="O11"/>
  <c r="N11"/>
  <c r="L11"/>
  <c r="K11"/>
  <c r="I11"/>
  <c r="H11"/>
  <c r="A15" l="1"/>
  <c r="A11"/>
  <c r="A13"/>
  <c r="A16"/>
  <c r="A14"/>
  <c r="A9"/>
  <c r="A10"/>
  <c r="A17"/>
  <c r="A12"/>
  <c r="W14" i="2"/>
  <c r="X14" s="1"/>
  <c r="W17"/>
  <c r="X17" s="1"/>
  <c r="W18"/>
  <c r="X18" s="1"/>
  <c r="W20"/>
  <c r="X20" s="1"/>
  <c r="W9"/>
  <c r="X9" s="1"/>
  <c r="W13"/>
  <c r="X13" s="1"/>
  <c r="W16"/>
  <c r="X16" s="1"/>
  <c r="W15"/>
  <c r="X15" s="1"/>
  <c r="W11"/>
  <c r="X11" s="1"/>
  <c r="W10"/>
  <c r="X10" s="1"/>
  <c r="W19"/>
  <c r="X19" s="1"/>
  <c r="W12"/>
  <c r="X12" s="1"/>
  <c r="I14"/>
  <c r="K14"/>
  <c r="L14"/>
  <c r="I17"/>
  <c r="K17"/>
  <c r="L17"/>
  <c r="I18"/>
  <c r="K18"/>
  <c r="L18"/>
  <c r="I20"/>
  <c r="K20"/>
  <c r="L20"/>
  <c r="I9"/>
  <c r="K9"/>
  <c r="L9"/>
  <c r="I13"/>
  <c r="K13"/>
  <c r="L13"/>
  <c r="I16"/>
  <c r="K16"/>
  <c r="L16"/>
  <c r="I15"/>
  <c r="K15"/>
  <c r="L15"/>
  <c r="I11"/>
  <c r="K11"/>
  <c r="L11"/>
  <c r="I10"/>
  <c r="K10"/>
  <c r="L10"/>
  <c r="I19"/>
  <c r="K19"/>
  <c r="L19"/>
  <c r="L12"/>
  <c r="I12"/>
  <c r="H14"/>
  <c r="H17"/>
  <c r="H18"/>
  <c r="H20"/>
  <c r="H9"/>
  <c r="H13"/>
  <c r="H16"/>
  <c r="H15"/>
  <c r="H11"/>
  <c r="H10"/>
  <c r="H19"/>
  <c r="K12"/>
  <c r="H12"/>
  <c r="A14" l="1"/>
  <c r="A18"/>
  <c r="A9"/>
  <c r="A16"/>
  <c r="A11"/>
  <c r="A19"/>
  <c r="A17"/>
  <c r="A20"/>
  <c r="A13"/>
  <c r="A15"/>
  <c r="A10"/>
  <c r="A12"/>
  <c r="A9" i="7" l="1"/>
  <c r="N11" i="2" l="1"/>
  <c r="O11"/>
  <c r="Q11"/>
  <c r="R11"/>
  <c r="T11"/>
  <c r="U11"/>
  <c r="N19"/>
  <c r="O19"/>
  <c r="Q19"/>
  <c r="R19"/>
  <c r="T19"/>
  <c r="U19"/>
  <c r="N18"/>
  <c r="O18"/>
  <c r="Q18"/>
  <c r="R18"/>
  <c r="T18"/>
  <c r="U18"/>
  <c r="N9"/>
  <c r="O9"/>
  <c r="Q9"/>
  <c r="R9"/>
  <c r="T9"/>
  <c r="U9"/>
  <c r="N10"/>
  <c r="O10"/>
  <c r="Q10"/>
  <c r="R10"/>
  <c r="T10"/>
  <c r="U10"/>
  <c r="N15"/>
  <c r="O15"/>
  <c r="Q15"/>
  <c r="R15"/>
  <c r="T15"/>
  <c r="U15"/>
  <c r="N17" l="1"/>
  <c r="O17"/>
  <c r="Q17"/>
  <c r="R17"/>
  <c r="T17"/>
  <c r="U17"/>
  <c r="U20"/>
  <c r="U12"/>
  <c r="U13"/>
  <c r="U16"/>
  <c r="U14"/>
  <c r="R20"/>
  <c r="R12"/>
  <c r="R13"/>
  <c r="R16"/>
  <c r="R14"/>
  <c r="O20"/>
  <c r="O12"/>
  <c r="O13"/>
  <c r="O16"/>
  <c r="O14"/>
  <c r="T13"/>
  <c r="T16"/>
  <c r="T14"/>
  <c r="Q13"/>
  <c r="Q16"/>
  <c r="Q14"/>
  <c r="N20"/>
  <c r="N12"/>
  <c r="N13"/>
  <c r="N16"/>
  <c r="N14"/>
  <c r="Q20"/>
  <c r="T20"/>
  <c r="Q12"/>
  <c r="T12"/>
</calcChain>
</file>

<file path=xl/sharedStrings.xml><?xml version="1.0" encoding="utf-8"?>
<sst xmlns="http://schemas.openxmlformats.org/spreadsheetml/2006/main" count="352" uniqueCount="83">
  <si>
    <t>г.Н.Новгород кск "Пассаж"</t>
  </si>
  <si>
    <t>Звание, разряд</t>
  </si>
  <si>
    <t>Владелец</t>
  </si>
  <si>
    <t>Команда, регион</t>
  </si>
  <si>
    <t>Малый приз. Взрослые</t>
  </si>
  <si>
    <t>кмс</t>
  </si>
  <si>
    <t>мс</t>
  </si>
  <si>
    <t>Выездка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</si>
  <si>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</si>
  <si>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</si>
  <si>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</si>
  <si>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</si>
  <si>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Н</t>
  </si>
  <si>
    <t>С</t>
  </si>
  <si>
    <t>М</t>
  </si>
  <si>
    <t>Всего баллов</t>
  </si>
  <si>
    <t>Всего %</t>
  </si>
  <si>
    <t>Вып.норм.</t>
  </si>
  <si>
    <t>Баллы</t>
  </si>
  <si>
    <t>%</t>
  </si>
  <si>
    <t>Кол. ошиб.</t>
  </si>
  <si>
    <t>Главный судья</t>
  </si>
  <si>
    <t>Главный секретарь</t>
  </si>
  <si>
    <t>Срений приз № 1. Взрослые</t>
  </si>
  <si>
    <t>Соколова Е.</t>
  </si>
  <si>
    <t>СДЮСШОР</t>
  </si>
  <si>
    <r>
      <t xml:space="preserve">КУЗЬМИНА </t>
    </r>
    <r>
      <rPr>
        <sz val="8"/>
        <color indexed="8"/>
        <rFont val="Verdana"/>
        <family val="2"/>
        <charset val="204"/>
      </rPr>
      <t>Екатерина,1977</t>
    </r>
  </si>
  <si>
    <r>
      <t xml:space="preserve">УРАЗБАЕВА   </t>
    </r>
    <r>
      <rPr>
        <sz val="8"/>
        <rFont val="Verdana"/>
        <family val="2"/>
        <charset val="204"/>
      </rPr>
      <t>Галина, 1977</t>
    </r>
  </si>
  <si>
    <r>
      <t xml:space="preserve">ШАНДАК        </t>
    </r>
    <r>
      <rPr>
        <sz val="8"/>
        <color indexed="8"/>
        <rFont val="Verdana"/>
        <family val="2"/>
        <charset val="204"/>
      </rPr>
      <t>Наталья, 1985</t>
    </r>
  </si>
  <si>
    <r>
      <rPr>
        <b/>
        <sz val="8"/>
        <color indexed="8"/>
        <rFont val="Verdana"/>
        <family val="2"/>
        <charset val="204"/>
      </rPr>
      <t xml:space="preserve">КУШИНА               </t>
    </r>
    <r>
      <rPr>
        <sz val="8"/>
        <color indexed="8"/>
        <rFont val="Verdana"/>
        <family val="2"/>
        <charset val="204"/>
      </rPr>
      <t>Евгения, 1991</t>
    </r>
  </si>
  <si>
    <r>
      <t>ВИНДЗОР-</t>
    </r>
    <r>
      <rPr>
        <sz val="8"/>
        <color indexed="8"/>
        <rFont val="Verdana"/>
        <family val="2"/>
        <charset val="204"/>
      </rPr>
      <t>05,сер.,мер.,ганн.-рысист., Вельтрув,Каллинингр. Обл.</t>
    </r>
  </si>
  <si>
    <t>Актюбинская КСШ</t>
  </si>
  <si>
    <t>Нижегородская обл.</t>
  </si>
  <si>
    <t>Респ. Татарстан</t>
  </si>
  <si>
    <t>Русинова Е.</t>
  </si>
  <si>
    <t>Чемпионат и первенство ПФО</t>
  </si>
  <si>
    <t>Чкмпионат и первенство ПФО</t>
  </si>
  <si>
    <t xml:space="preserve">Большой приз </t>
  </si>
  <si>
    <t>Е</t>
  </si>
  <si>
    <t>Ниж.обл.</t>
  </si>
  <si>
    <t>Летний Чемпионат и первенство ПФО</t>
  </si>
  <si>
    <t>В</t>
  </si>
  <si>
    <t>техника</t>
  </si>
  <si>
    <t>артистичность</t>
  </si>
  <si>
    <t>Итого %</t>
  </si>
  <si>
    <t>Средний приз №1.КЮР</t>
  </si>
  <si>
    <r>
      <t xml:space="preserve">КАЛИНИНА </t>
    </r>
    <r>
      <rPr>
        <sz val="8"/>
        <color indexed="8"/>
        <rFont val="Verdana"/>
        <family val="2"/>
        <charset val="204"/>
      </rPr>
      <t>Ольга,1974</t>
    </r>
  </si>
  <si>
    <r>
      <t>ГОНГ-</t>
    </r>
    <r>
      <rPr>
        <sz val="8"/>
        <color indexed="8"/>
        <rFont val="Verdana"/>
        <family val="2"/>
        <charset val="204"/>
      </rPr>
      <t>99,вор.,жер.,Латв.,Крупский плодовоовощ.завод</t>
    </r>
  </si>
  <si>
    <r>
      <t xml:space="preserve">ЯБЛОКОВА </t>
    </r>
    <r>
      <rPr>
        <sz val="8"/>
        <color indexed="8"/>
        <rFont val="Verdana"/>
        <family val="2"/>
        <charset val="204"/>
      </rPr>
      <t>Ольга,1974</t>
    </r>
  </si>
  <si>
    <r>
      <t>ЛУНАРИЙ</t>
    </r>
    <r>
      <rPr>
        <sz val="9"/>
        <color indexed="8"/>
        <rFont val="Verdana"/>
        <family val="2"/>
        <charset val="204"/>
      </rPr>
      <t>-01</t>
    </r>
  </si>
  <si>
    <r>
      <t>ХРИЗОЛИТ-</t>
    </r>
    <r>
      <rPr>
        <sz val="8"/>
        <color indexed="8"/>
        <rFont val="Verdana"/>
        <family val="2"/>
        <charset val="204"/>
      </rPr>
      <t>04,сер.,мер.,тракен., Темп,ОАО "Агроплемконезавод"</t>
    </r>
  </si>
  <si>
    <r>
      <rPr>
        <b/>
        <sz val="11"/>
        <color indexed="8"/>
        <rFont val="Calibri"/>
        <family val="2"/>
        <charset val="204"/>
      </rPr>
      <t>СЛАВНЫЙ</t>
    </r>
    <r>
      <rPr>
        <sz val="11"/>
        <color theme="1"/>
        <rFont val="Calibri"/>
        <family val="2"/>
        <charset val="204"/>
        <scheme val="minor"/>
      </rPr>
      <t>-</t>
    </r>
    <r>
      <rPr>
        <sz val="9"/>
        <color indexed="8"/>
        <rFont val="Calibri"/>
        <family val="2"/>
        <charset val="204"/>
      </rPr>
      <t>03,мер.,англо-латв.,Вим, Статуэтка,Респ.Удмуртия</t>
    </r>
  </si>
  <si>
    <t>КЕК "Ассамблея"</t>
  </si>
  <si>
    <t>Затямина.Е</t>
  </si>
  <si>
    <t>Самарская  обл.КВХ Балина Л.А</t>
  </si>
  <si>
    <r>
      <t xml:space="preserve">АРТАМОНОВА </t>
    </r>
    <r>
      <rPr>
        <sz val="8"/>
        <color theme="1"/>
        <rFont val="Verdana"/>
        <family val="2"/>
        <charset val="204"/>
      </rPr>
      <t>Елена,1991</t>
    </r>
  </si>
  <si>
    <r>
      <t>ВОЕВОДА</t>
    </r>
    <r>
      <rPr>
        <sz val="8"/>
        <color theme="1"/>
        <rFont val="Verdana"/>
        <family val="2"/>
        <charset val="204"/>
      </rPr>
      <t>-01,гнед.,мер., ганнов.,Вазензес Н, к/з "Георгенбург"</t>
    </r>
  </si>
  <si>
    <t>ч/в</t>
  </si>
  <si>
    <t>19.06.14г.</t>
  </si>
  <si>
    <r>
      <t>ЛЯ НЕЖ</t>
    </r>
    <r>
      <rPr>
        <sz val="8"/>
        <color indexed="8"/>
        <rFont val="Verdana"/>
        <family val="2"/>
        <charset val="204"/>
      </rPr>
      <t>-03.,зол.рыж.,мер.</t>
    </r>
  </si>
  <si>
    <r>
      <t xml:space="preserve">ШАНДАК </t>
    </r>
    <r>
      <rPr>
        <sz val="8"/>
        <rFont val="Verdana"/>
        <family val="2"/>
        <charset val="204"/>
      </rPr>
      <t>Наталья,1985</t>
    </r>
  </si>
  <si>
    <r>
      <t>ГЕДИС</t>
    </r>
    <r>
      <rPr>
        <sz val="8"/>
        <rFont val="Verdana"/>
        <family val="2"/>
        <charset val="204"/>
      </rPr>
      <t>-99</t>
    </r>
  </si>
  <si>
    <r>
      <t xml:space="preserve">ШИЛЬНОВА </t>
    </r>
    <r>
      <rPr>
        <sz val="8"/>
        <color indexed="8"/>
        <rFont val="Verdana"/>
        <family val="2"/>
        <charset val="204"/>
      </rPr>
      <t>Нина,1991</t>
    </r>
  </si>
  <si>
    <r>
      <rPr>
        <b/>
        <sz val="11"/>
        <color indexed="8"/>
        <rFont val="Calibri"/>
        <family val="2"/>
        <charset val="204"/>
      </rPr>
      <t>ВАЛЬС МЕНДЕЛЬСОНА</t>
    </r>
    <r>
      <rPr>
        <b/>
        <sz val="10"/>
        <color indexed="8"/>
        <rFont val="Calibri"/>
        <family val="2"/>
        <charset val="204"/>
      </rPr>
      <t>-</t>
    </r>
    <r>
      <rPr>
        <sz val="10"/>
        <color indexed="8"/>
        <rFont val="Calibri"/>
        <family val="2"/>
        <charset val="204"/>
      </rPr>
      <t>08,ворон., мер., Нижег.обл.</t>
    </r>
  </si>
  <si>
    <r>
      <rPr>
        <b/>
        <sz val="8"/>
        <color indexed="8"/>
        <rFont val="Verdana"/>
        <family val="2"/>
        <charset val="204"/>
      </rPr>
      <t xml:space="preserve">САНДАКОВА </t>
    </r>
    <r>
      <rPr>
        <sz val="8"/>
        <color indexed="8"/>
        <rFont val="Verdana"/>
        <family val="2"/>
        <charset val="204"/>
      </rPr>
      <t>Анастасия,1992</t>
    </r>
  </si>
  <si>
    <r>
      <t>ВИЗАНТИЯ</t>
    </r>
    <r>
      <rPr>
        <sz val="8"/>
        <color indexed="8"/>
        <rFont val="Verdana"/>
        <family val="2"/>
        <charset val="204"/>
      </rPr>
      <t>-02.,рыж.,коб.Ниж.обл</t>
    </r>
  </si>
  <si>
    <r>
      <t xml:space="preserve">БУРМИСТРОВА  </t>
    </r>
    <r>
      <rPr>
        <sz val="8"/>
        <color theme="1"/>
        <rFont val="Verdana"/>
        <family val="2"/>
        <charset val="204"/>
      </rPr>
      <t>Светлана,1987</t>
    </r>
  </si>
  <si>
    <r>
      <t>СОФИСТ-</t>
    </r>
    <r>
      <rPr>
        <sz val="9"/>
        <color theme="1"/>
        <rFont val="Verdana"/>
        <family val="2"/>
        <charset val="204"/>
      </rPr>
      <t>06,гнед.,жер., Нижегородск.обл.</t>
    </r>
  </si>
  <si>
    <r>
      <t xml:space="preserve">КАРПИНА </t>
    </r>
    <r>
      <rPr>
        <sz val="8"/>
        <color theme="1"/>
        <rFont val="Verdana"/>
        <family val="2"/>
        <charset val="204"/>
      </rPr>
      <t>Наталья,1974</t>
    </r>
  </si>
  <si>
    <r>
      <t>ПИТЕР-ПЕН</t>
    </r>
    <r>
      <rPr>
        <sz val="8"/>
        <color theme="1"/>
        <rFont val="Verdana"/>
        <family val="2"/>
        <charset val="204"/>
      </rPr>
      <t>-04.,рыж.,мер</t>
    </r>
  </si>
  <si>
    <r>
      <t xml:space="preserve">УГЛОВА  </t>
    </r>
    <r>
      <rPr>
        <sz val="8"/>
        <rFont val="Verdana"/>
        <family val="2"/>
        <charset val="204"/>
      </rPr>
      <t>Маргарита,1973</t>
    </r>
  </si>
  <si>
    <r>
      <t>ПОПУЛЯРНЫЙ ХИТ-</t>
    </r>
    <r>
      <rPr>
        <sz val="8"/>
        <rFont val="Verdana"/>
        <family val="2"/>
        <charset val="204"/>
      </rPr>
      <t>02, рыж.,жер.</t>
    </r>
  </si>
  <si>
    <r>
      <t>Судьи:Е</t>
    </r>
    <r>
      <rPr>
        <sz val="11"/>
        <color theme="1"/>
        <rFont val="Verdana"/>
        <family val="2"/>
        <charset val="204"/>
      </rPr>
      <t xml:space="preserve">-Захарова Т., </t>
    </r>
    <r>
      <rPr>
        <b/>
        <sz val="11"/>
        <color theme="1"/>
        <rFont val="Verdana"/>
        <family val="2"/>
        <charset val="204"/>
      </rPr>
      <t>Н-</t>
    </r>
    <r>
      <rPr>
        <sz val="11"/>
        <color theme="1"/>
        <rFont val="Verdana"/>
        <family val="2"/>
        <charset val="204"/>
      </rPr>
      <t xml:space="preserve">Ирсецкая Е.,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Русинова Е.,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 xml:space="preserve">-Ипатова Г., </t>
    </r>
    <r>
      <rPr>
        <b/>
        <sz val="11"/>
        <color theme="1"/>
        <rFont val="Verdana"/>
        <family val="2"/>
        <charset val="204"/>
      </rPr>
      <t>В-</t>
    </r>
    <r>
      <rPr>
        <sz val="11"/>
        <color theme="1"/>
        <rFont val="Verdana"/>
        <family val="2"/>
        <charset val="204"/>
      </rPr>
      <t>Cоколова О.</t>
    </r>
  </si>
  <si>
    <t>б/р</t>
  </si>
  <si>
    <t>СДЮСШОР ч/в</t>
  </si>
  <si>
    <t>20.06.2014г.</t>
  </si>
  <si>
    <r>
      <t>Судьи:Е-</t>
    </r>
    <r>
      <rPr>
        <sz val="11"/>
        <color theme="1"/>
        <rFont val="Verdana"/>
        <family val="2"/>
        <charset val="204"/>
      </rPr>
      <t xml:space="preserve">Соколова О., </t>
    </r>
    <r>
      <rPr>
        <b/>
        <sz val="11"/>
        <color theme="1"/>
        <rFont val="Verdana"/>
        <family val="2"/>
        <charset val="204"/>
      </rPr>
      <t>Н</t>
    </r>
    <r>
      <rPr>
        <sz val="11"/>
        <color theme="1"/>
        <rFont val="Verdana"/>
        <family val="2"/>
        <charset val="204"/>
      </rPr>
      <t xml:space="preserve">-Ипатова Г.,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Русинова Е.,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 xml:space="preserve">-Захарова Т., </t>
    </r>
    <r>
      <rPr>
        <b/>
        <sz val="11"/>
        <color theme="1"/>
        <rFont val="Verdana"/>
        <family val="2"/>
        <charset val="204"/>
      </rPr>
      <t>В-</t>
    </r>
    <r>
      <rPr>
        <sz val="11"/>
        <color theme="1"/>
        <rFont val="Verdana"/>
        <family val="2"/>
        <charset val="204"/>
      </rPr>
      <t>Ирсецкая Е.</t>
    </r>
  </si>
  <si>
    <r>
      <t>Судьи:Е-</t>
    </r>
    <r>
      <rPr>
        <sz val="11"/>
        <color theme="1"/>
        <rFont val="Verdana"/>
        <family val="2"/>
        <charset val="204"/>
      </rPr>
      <t xml:space="preserve">Ирсецкая Е., </t>
    </r>
    <r>
      <rPr>
        <b/>
        <sz val="11"/>
        <color theme="1"/>
        <rFont val="Verdana"/>
        <family val="2"/>
        <charset val="204"/>
      </rPr>
      <t>Н</t>
    </r>
    <r>
      <rPr>
        <sz val="11"/>
        <color theme="1"/>
        <rFont val="Verdana"/>
        <family val="2"/>
        <charset val="204"/>
      </rPr>
      <t xml:space="preserve">-Костерина О., 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Ипатова Г., 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 xml:space="preserve">Русинова Е., </t>
    </r>
    <r>
      <rPr>
        <b/>
        <sz val="11"/>
        <color theme="1"/>
        <rFont val="Verdana"/>
        <family val="2"/>
        <charset val="204"/>
      </rPr>
      <t>В</t>
    </r>
    <r>
      <rPr>
        <sz val="11"/>
        <color theme="1"/>
        <rFont val="Verdana"/>
        <family val="2"/>
        <charset val="204"/>
      </rPr>
      <t>-Соколова О.</t>
    </r>
  </si>
  <si>
    <t>20.06.2014г</t>
  </si>
  <si>
    <t>21.06.2014г.</t>
  </si>
  <si>
    <r>
      <t>Судьи:Е</t>
    </r>
    <r>
      <rPr>
        <sz val="11"/>
        <color theme="1"/>
        <rFont val="Verdana"/>
        <family val="2"/>
        <charset val="204"/>
      </rPr>
      <t xml:space="preserve">-Соколова О., </t>
    </r>
    <r>
      <rPr>
        <b/>
        <sz val="11"/>
        <color theme="1"/>
        <rFont val="Verdana"/>
        <family val="2"/>
        <charset val="204"/>
      </rPr>
      <t>Н</t>
    </r>
    <r>
      <rPr>
        <sz val="11"/>
        <color theme="1"/>
        <rFont val="Verdana"/>
        <family val="2"/>
        <charset val="204"/>
      </rPr>
      <t xml:space="preserve">-Костерина О.,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Русинова Е., 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 xml:space="preserve">Ипатова Г., </t>
    </r>
    <r>
      <rPr>
        <b/>
        <sz val="11"/>
        <color theme="1"/>
        <rFont val="Verdana"/>
        <family val="2"/>
        <charset val="204"/>
      </rPr>
      <t>В</t>
    </r>
    <r>
      <rPr>
        <sz val="11"/>
        <color theme="1"/>
        <rFont val="Verdana"/>
        <family val="2"/>
        <charset val="204"/>
      </rPr>
      <t>-Ирсецкая Е.</t>
    </r>
  </si>
  <si>
    <t>Абсолютгый Чемпионат. Взрослые</t>
  </si>
  <si>
    <t>Сумма мест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</si>
</sst>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indexed="8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14" fillId="0" borderId="3" xfId="0" applyFont="1" applyBorder="1" applyAlignment="1">
      <alignment horizontal="center" vertical="center"/>
    </xf>
    <xf numFmtId="0" fontId="3" fillId="0" borderId="1" xfId="0" applyFont="1" applyBorder="1" applyAlignment="1"/>
    <xf numFmtId="1" fontId="13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Border="1" applyAlignment="1">
      <alignment wrapText="1"/>
    </xf>
    <xf numFmtId="0" fontId="7" fillId="0" borderId="1" xfId="0" applyFont="1" applyBorder="1" applyAlignment="1"/>
    <xf numFmtId="0" fontId="8" fillId="0" borderId="0" xfId="0" applyFont="1"/>
    <xf numFmtId="164" fontId="15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left" wrapText="1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/>
    </xf>
    <xf numFmtId="1" fontId="13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0" fontId="28" fillId="0" borderId="3" xfId="0" applyFont="1" applyBorder="1" applyAlignment="1">
      <alignment wrapText="1"/>
    </xf>
    <xf numFmtId="0" fontId="17" fillId="0" borderId="0" xfId="0" applyFont="1"/>
    <xf numFmtId="164" fontId="22" fillId="0" borderId="3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12" fillId="2" borderId="2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6" fillId="2" borderId="4" xfId="2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textRotation="90"/>
      <protection locked="0"/>
    </xf>
    <xf numFmtId="0" fontId="6" fillId="2" borderId="6" xfId="1" applyFont="1" applyFill="1" applyBorder="1" applyAlignment="1" applyProtection="1">
      <alignment horizontal="center" textRotation="90"/>
      <protection locked="0"/>
    </xf>
    <xf numFmtId="0" fontId="12" fillId="2" borderId="2" xfId="1" applyFont="1" applyFill="1" applyBorder="1" applyAlignment="1" applyProtection="1">
      <alignment horizontal="center" vertical="center" textRotation="90" wrapText="1"/>
      <protection locked="0"/>
    </xf>
    <xf numFmtId="0" fontId="12" fillId="2" borderId="5" xfId="1" applyFont="1" applyFill="1" applyBorder="1" applyAlignment="1" applyProtection="1">
      <alignment horizontal="center" vertical="center" textRotation="90" wrapText="1"/>
      <protection locked="0"/>
    </xf>
    <xf numFmtId="0" fontId="6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2" borderId="5" xfId="1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horizontal="center" textRotation="90"/>
      <protection locked="0"/>
    </xf>
    <xf numFmtId="0" fontId="12" fillId="2" borderId="6" xfId="1" applyFont="1" applyFill="1" applyBorder="1" applyAlignment="1" applyProtection="1">
      <alignment horizontal="center" textRotation="90"/>
      <protection locked="0"/>
    </xf>
    <xf numFmtId="0" fontId="11" fillId="0" borderId="1" xfId="0" applyFont="1" applyBorder="1" applyAlignment="1">
      <alignment horizontal="center"/>
    </xf>
    <xf numFmtId="0" fontId="16" fillId="2" borderId="2" xfId="2" applyFont="1" applyFill="1" applyBorder="1" applyAlignment="1" applyProtection="1">
      <alignment horizontal="center" vertical="center" textRotation="90"/>
      <protection locked="0"/>
    </xf>
    <xf numFmtId="0" fontId="16" fillId="2" borderId="6" xfId="2" applyFont="1" applyFill="1" applyBorder="1" applyAlignment="1" applyProtection="1">
      <alignment horizontal="center" vertical="center" textRotation="90"/>
      <protection locked="0"/>
    </xf>
    <xf numFmtId="0" fontId="3" fillId="0" borderId="0" xfId="0" applyFont="1" applyBorder="1" applyAlignment="1"/>
    <xf numFmtId="0" fontId="12" fillId="2" borderId="7" xfId="1" applyFont="1" applyFill="1" applyBorder="1" applyAlignment="1" applyProtection="1">
      <alignment horizontal="center" vertical="center" textRotation="90" wrapTex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2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7" xfId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vertical="center" wrapText="1"/>
    </xf>
    <xf numFmtId="0" fontId="18" fillId="0" borderId="8" xfId="0" applyFont="1" applyBorder="1" applyAlignment="1">
      <alignment wrapText="1"/>
    </xf>
    <xf numFmtId="0" fontId="18" fillId="0" borderId="8" xfId="0" applyFont="1" applyBorder="1" applyAlignment="1">
      <alignment horizontal="left" wrapText="1"/>
    </xf>
    <xf numFmtId="0" fontId="22" fillId="0" borderId="9" xfId="0" applyFont="1" applyBorder="1" applyAlignment="1">
      <alignment wrapText="1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textRotation="90" wrapText="1"/>
      <protection locked="0"/>
    </xf>
    <xf numFmtId="0" fontId="22" fillId="0" borderId="8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2" fillId="2" borderId="13" xfId="1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7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12" fillId="2" borderId="19" xfId="1" applyFont="1" applyFill="1" applyBorder="1" applyAlignment="1" applyProtection="1">
      <alignment horizontal="center" vertical="center" textRotation="90" wrapText="1"/>
      <protection locked="0"/>
    </xf>
    <xf numFmtId="0" fontId="12" fillId="2" borderId="19" xfId="1" applyFont="1" applyFill="1" applyBorder="1" applyAlignment="1" applyProtection="1">
      <alignment horizontal="center" vertical="center" wrapText="1"/>
      <protection locked="0"/>
    </xf>
    <xf numFmtId="0" fontId="6" fillId="2" borderId="19" xfId="1" applyFont="1" applyFill="1" applyBorder="1" applyAlignment="1" applyProtection="1">
      <alignment horizontal="center" vertical="center" textRotation="90" wrapText="1"/>
      <protection locked="0"/>
    </xf>
    <xf numFmtId="0" fontId="12" fillId="2" borderId="20" xfId="1" applyFont="1" applyFill="1" applyBorder="1" applyAlignment="1" applyProtection="1">
      <alignment horizontal="center" vertical="center" wrapText="1"/>
      <protection locked="0"/>
    </xf>
    <xf numFmtId="0" fontId="12" fillId="2" borderId="21" xfId="1" applyFont="1" applyFill="1" applyBorder="1" applyAlignment="1" applyProtection="1">
      <alignment horizontal="center" vertical="center" wrapText="1"/>
      <protection locked="0"/>
    </xf>
    <xf numFmtId="164" fontId="12" fillId="2" borderId="21" xfId="1" applyNumberFormat="1" applyFont="1" applyFill="1" applyBorder="1" applyAlignment="1" applyProtection="1">
      <alignment horizontal="center" vertical="center" wrapText="1"/>
      <protection locked="0"/>
    </xf>
    <xf numFmtId="1" fontId="17" fillId="0" borderId="18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3" fillId="0" borderId="0" xfId="0" applyFont="1" applyAlignment="1"/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opLeftCell="A7" workbookViewId="0">
      <selection activeCell="A9" sqref="A9"/>
    </sheetView>
  </sheetViews>
  <sheetFormatPr defaultRowHeight="15"/>
  <cols>
    <col min="1" max="1" width="3.140625" customWidth="1"/>
    <col min="2" max="2" width="15" customWidth="1"/>
    <col min="3" max="3" width="4.140625" customWidth="1"/>
    <col min="4" max="4" width="35" customWidth="1"/>
    <col min="5" max="5" width="13.5703125" customWidth="1"/>
    <col min="6" max="6" width="11.5703125" customWidth="1"/>
    <col min="7" max="7" width="6.28515625" customWidth="1"/>
    <col min="8" max="8" width="6.42578125" customWidth="1"/>
    <col min="9" max="9" width="2.7109375" customWidth="1"/>
    <col min="10" max="10" width="6.5703125" customWidth="1"/>
    <col min="11" max="11" width="6.28515625" customWidth="1"/>
    <col min="12" max="12" width="2.5703125" customWidth="1"/>
    <col min="13" max="13" width="5" customWidth="1"/>
    <col min="14" max="14" width="5.5703125" customWidth="1"/>
    <col min="15" max="15" width="2.42578125" customWidth="1"/>
    <col min="16" max="16" width="4.7109375" customWidth="1"/>
    <col min="17" max="17" width="5.7109375" customWidth="1"/>
    <col min="18" max="18" width="2.5703125" customWidth="1"/>
    <col min="19" max="19" width="4.85546875" customWidth="1"/>
    <col min="20" max="20" width="5.42578125" customWidth="1"/>
    <col min="21" max="21" width="2.42578125" customWidth="1"/>
    <col min="22" max="22" width="2.5703125" customWidth="1"/>
    <col min="23" max="23" width="5.5703125" customWidth="1"/>
    <col min="24" max="24" width="5.7109375" customWidth="1"/>
    <col min="25" max="25" width="2.85546875" customWidth="1"/>
  </cols>
  <sheetData>
    <row r="1" spans="1:25" ht="18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>
      <c r="A5" s="49" t="s">
        <v>72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.75">
      <c r="A6" s="10" t="s">
        <v>0</v>
      </c>
      <c r="B6" s="10"/>
      <c r="C6" s="11"/>
      <c r="D6" s="1"/>
      <c r="E6" s="3"/>
      <c r="U6" s="54" t="s">
        <v>58</v>
      </c>
      <c r="V6" s="54"/>
      <c r="W6" s="54"/>
      <c r="X6" s="54"/>
      <c r="Y6" s="54"/>
    </row>
    <row r="7" spans="1:25" ht="15" customHeight="1">
      <c r="A7" s="41" t="s">
        <v>9</v>
      </c>
      <c r="B7" s="36" t="s">
        <v>10</v>
      </c>
      <c r="C7" s="43" t="s">
        <v>1</v>
      </c>
      <c r="D7" s="36" t="s">
        <v>11</v>
      </c>
      <c r="E7" s="36" t="s">
        <v>2</v>
      </c>
      <c r="F7" s="36" t="s">
        <v>3</v>
      </c>
      <c r="G7" s="38" t="s">
        <v>38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38" t="s">
        <v>14</v>
      </c>
      <c r="Q7" s="38"/>
      <c r="R7" s="38"/>
      <c r="S7" s="38" t="s">
        <v>41</v>
      </c>
      <c r="T7" s="38"/>
      <c r="U7" s="38"/>
      <c r="V7" s="39" t="s">
        <v>20</v>
      </c>
      <c r="W7" s="41" t="s">
        <v>15</v>
      </c>
      <c r="X7" s="50" t="s">
        <v>16</v>
      </c>
      <c r="Y7" s="52" t="s">
        <v>17</v>
      </c>
    </row>
    <row r="8" spans="1:25" ht="44.25" customHeight="1">
      <c r="A8" s="42"/>
      <c r="B8" s="37"/>
      <c r="C8" s="44"/>
      <c r="D8" s="37"/>
      <c r="E8" s="37"/>
      <c r="F8" s="37"/>
      <c r="G8" s="6" t="s">
        <v>18</v>
      </c>
      <c r="H8" s="7" t="s">
        <v>19</v>
      </c>
      <c r="I8" s="8" t="s">
        <v>9</v>
      </c>
      <c r="J8" s="6" t="s">
        <v>18</v>
      </c>
      <c r="K8" s="7" t="s">
        <v>19</v>
      </c>
      <c r="L8" s="8" t="s">
        <v>9</v>
      </c>
      <c r="M8" s="6" t="s">
        <v>18</v>
      </c>
      <c r="N8" s="7" t="s">
        <v>19</v>
      </c>
      <c r="O8" s="8" t="s">
        <v>9</v>
      </c>
      <c r="P8" s="6" t="s">
        <v>18</v>
      </c>
      <c r="Q8" s="7" t="s">
        <v>19</v>
      </c>
      <c r="R8" s="8" t="s">
        <v>9</v>
      </c>
      <c r="S8" s="6" t="s">
        <v>18</v>
      </c>
      <c r="T8" s="7" t="s">
        <v>19</v>
      </c>
      <c r="U8" s="8" t="s">
        <v>9</v>
      </c>
      <c r="V8" s="40"/>
      <c r="W8" s="42"/>
      <c r="X8" s="51"/>
      <c r="Y8" s="53"/>
    </row>
    <row r="9" spans="1:25" ht="26.25" customHeight="1">
      <c r="A9" s="2">
        <f t="shared" ref="A9:A20" si="0">RANK(X9,X$9:X$20,0)</f>
        <v>1</v>
      </c>
      <c r="B9" s="16" t="s">
        <v>29</v>
      </c>
      <c r="C9" s="17" t="s">
        <v>5</v>
      </c>
      <c r="D9" s="13" t="s">
        <v>30</v>
      </c>
      <c r="E9" s="17" t="s">
        <v>25</v>
      </c>
      <c r="F9" s="22" t="s">
        <v>32</v>
      </c>
      <c r="G9" s="22">
        <v>263</v>
      </c>
      <c r="H9" s="12">
        <f t="shared" ref="H9:H20" si="1">G9/3.8</f>
        <v>69.21052631578948</v>
      </c>
      <c r="I9" s="4">
        <f t="shared" ref="I9:I20" si="2">RANK(G9,G$9:G$20,0)</f>
        <v>1</v>
      </c>
      <c r="J9" s="22">
        <v>255.5</v>
      </c>
      <c r="K9" s="12">
        <f t="shared" ref="K9:K20" si="3">J9/3.8</f>
        <v>67.236842105263165</v>
      </c>
      <c r="L9" s="4">
        <f t="shared" ref="L9:L20" si="4">RANK(J9,J$9:J$20,0)</f>
        <v>1</v>
      </c>
      <c r="M9" s="24">
        <v>250.5</v>
      </c>
      <c r="N9" s="12">
        <f t="shared" ref="N9:N20" si="5">M9/3.8</f>
        <v>65.921052631578945</v>
      </c>
      <c r="O9" s="4">
        <f t="shared" ref="O9:O20" si="6">RANK(M9,M$9:M$20,0)</f>
        <v>1</v>
      </c>
      <c r="P9" s="24">
        <v>260.5</v>
      </c>
      <c r="Q9" s="12">
        <f t="shared" ref="Q9:Q20" si="7">P9/3.8</f>
        <v>68.55263157894737</v>
      </c>
      <c r="R9" s="4">
        <f t="shared" ref="R9:R20" si="8">RANK(P9,P$9:P$20,0)</f>
        <v>1</v>
      </c>
      <c r="S9" s="24">
        <v>261.5</v>
      </c>
      <c r="T9" s="12">
        <f t="shared" ref="T9:T20" si="9">S9/3.8</f>
        <v>68.81578947368422</v>
      </c>
      <c r="U9" s="4">
        <f t="shared" ref="U9:U20" si="10">RANK(S9,S$9:S$20,0)</f>
        <v>1</v>
      </c>
      <c r="V9" s="4"/>
      <c r="W9" s="24">
        <f t="shared" ref="W9:W20" si="11">G9+J9+M9+P9+S9</f>
        <v>1291</v>
      </c>
      <c r="X9" s="12">
        <f t="shared" ref="X9:X20" si="12">W9/19</f>
        <v>67.94736842105263</v>
      </c>
      <c r="Y9" s="4" t="s">
        <v>5</v>
      </c>
    </row>
    <row r="10" spans="1:25" ht="26.25" customHeight="1">
      <c r="A10" s="2">
        <f t="shared" si="0"/>
        <v>2</v>
      </c>
      <c r="B10" s="14" t="s">
        <v>60</v>
      </c>
      <c r="C10" s="18" t="s">
        <v>6</v>
      </c>
      <c r="D10" s="14" t="s">
        <v>61</v>
      </c>
      <c r="E10" s="17" t="s">
        <v>25</v>
      </c>
      <c r="F10" s="22" t="s">
        <v>32</v>
      </c>
      <c r="G10" s="22">
        <v>244.5</v>
      </c>
      <c r="H10" s="12">
        <f t="shared" si="1"/>
        <v>64.342105263157904</v>
      </c>
      <c r="I10" s="4">
        <f t="shared" si="2"/>
        <v>3</v>
      </c>
      <c r="J10" s="22">
        <v>249.5</v>
      </c>
      <c r="K10" s="12">
        <f t="shared" si="3"/>
        <v>65.65789473684211</v>
      </c>
      <c r="L10" s="4">
        <f t="shared" si="4"/>
        <v>2</v>
      </c>
      <c r="M10" s="24">
        <v>247.5</v>
      </c>
      <c r="N10" s="12">
        <f t="shared" si="5"/>
        <v>65.131578947368425</v>
      </c>
      <c r="O10" s="4">
        <f t="shared" si="6"/>
        <v>3</v>
      </c>
      <c r="P10" s="24">
        <v>252</v>
      </c>
      <c r="Q10" s="12">
        <f t="shared" si="7"/>
        <v>66.31578947368422</v>
      </c>
      <c r="R10" s="4">
        <f t="shared" si="8"/>
        <v>2</v>
      </c>
      <c r="S10" s="24">
        <v>246.5</v>
      </c>
      <c r="T10" s="12">
        <f t="shared" si="9"/>
        <v>64.868421052631575</v>
      </c>
      <c r="U10" s="4">
        <f t="shared" si="10"/>
        <v>2</v>
      </c>
      <c r="V10" s="4"/>
      <c r="W10" s="24">
        <f t="shared" si="11"/>
        <v>1240</v>
      </c>
      <c r="X10" s="12">
        <f t="shared" si="12"/>
        <v>65.263157894736835</v>
      </c>
      <c r="Y10" s="4">
        <v>1</v>
      </c>
    </row>
    <row r="11" spans="1:25" ht="26.25" customHeight="1">
      <c r="A11" s="2">
        <f t="shared" si="0"/>
        <v>3</v>
      </c>
      <c r="B11" s="13" t="s">
        <v>62</v>
      </c>
      <c r="C11" s="17" t="s">
        <v>5</v>
      </c>
      <c r="D11" s="13" t="s">
        <v>50</v>
      </c>
      <c r="E11" s="17" t="s">
        <v>74</v>
      </c>
      <c r="F11" s="22" t="s">
        <v>32</v>
      </c>
      <c r="G11" s="22">
        <v>244.5</v>
      </c>
      <c r="H11" s="12">
        <f t="shared" si="1"/>
        <v>64.342105263157904</v>
      </c>
      <c r="I11" s="4">
        <f t="shared" si="2"/>
        <v>3</v>
      </c>
      <c r="J11" s="22">
        <v>249</v>
      </c>
      <c r="K11" s="12">
        <f t="shared" si="3"/>
        <v>65.526315789473685</v>
      </c>
      <c r="L11" s="4">
        <f t="shared" si="4"/>
        <v>3</v>
      </c>
      <c r="M11" s="24">
        <v>248.5</v>
      </c>
      <c r="N11" s="12">
        <f t="shared" si="5"/>
        <v>65.39473684210526</v>
      </c>
      <c r="O11" s="4">
        <f t="shared" si="6"/>
        <v>2</v>
      </c>
      <c r="P11" s="24">
        <v>247.5</v>
      </c>
      <c r="Q11" s="12">
        <f t="shared" si="7"/>
        <v>65.131578947368425</v>
      </c>
      <c r="R11" s="4">
        <f t="shared" si="8"/>
        <v>3</v>
      </c>
      <c r="S11" s="24">
        <v>245.5</v>
      </c>
      <c r="T11" s="12">
        <f t="shared" si="9"/>
        <v>64.60526315789474</v>
      </c>
      <c r="U11" s="4">
        <f t="shared" si="10"/>
        <v>3</v>
      </c>
      <c r="V11" s="4"/>
      <c r="W11" s="24">
        <f t="shared" si="11"/>
        <v>1235</v>
      </c>
      <c r="X11" s="12">
        <f t="shared" si="12"/>
        <v>65</v>
      </c>
      <c r="Y11" s="4">
        <v>1</v>
      </c>
    </row>
    <row r="12" spans="1:25" ht="26.25" customHeight="1">
      <c r="A12" s="2">
        <f t="shared" si="0"/>
        <v>4</v>
      </c>
      <c r="B12" s="13" t="s">
        <v>28</v>
      </c>
      <c r="C12" s="17" t="s">
        <v>6</v>
      </c>
      <c r="D12" s="32" t="s">
        <v>63</v>
      </c>
      <c r="E12" s="17" t="s">
        <v>25</v>
      </c>
      <c r="F12" s="22" t="s">
        <v>32</v>
      </c>
      <c r="G12" s="22">
        <v>257.5</v>
      </c>
      <c r="H12" s="12">
        <f t="shared" si="1"/>
        <v>67.76315789473685</v>
      </c>
      <c r="I12" s="4">
        <f t="shared" si="2"/>
        <v>2</v>
      </c>
      <c r="J12" s="22">
        <v>246</v>
      </c>
      <c r="K12" s="12">
        <f t="shared" si="3"/>
        <v>64.736842105263165</v>
      </c>
      <c r="L12" s="4">
        <f t="shared" si="4"/>
        <v>5</v>
      </c>
      <c r="M12" s="24">
        <v>232.5</v>
      </c>
      <c r="N12" s="12">
        <f t="shared" si="5"/>
        <v>61.184210526315795</v>
      </c>
      <c r="O12" s="4">
        <f t="shared" si="6"/>
        <v>8</v>
      </c>
      <c r="P12" s="24">
        <v>243</v>
      </c>
      <c r="Q12" s="12">
        <f t="shared" si="7"/>
        <v>63.947368421052637</v>
      </c>
      <c r="R12" s="4">
        <f t="shared" si="8"/>
        <v>4</v>
      </c>
      <c r="S12" s="24">
        <v>242.5</v>
      </c>
      <c r="T12" s="12">
        <f t="shared" si="9"/>
        <v>63.815789473684212</v>
      </c>
      <c r="U12" s="4">
        <f t="shared" si="10"/>
        <v>5</v>
      </c>
      <c r="V12" s="4"/>
      <c r="W12" s="24">
        <f t="shared" si="11"/>
        <v>1221.5</v>
      </c>
      <c r="X12" s="12">
        <f t="shared" si="12"/>
        <v>64.28947368421052</v>
      </c>
      <c r="Y12" s="4">
        <v>1</v>
      </c>
    </row>
    <row r="13" spans="1:25" ht="26.25" customHeight="1">
      <c r="A13" s="2">
        <f t="shared" si="0"/>
        <v>5</v>
      </c>
      <c r="B13" s="15" t="s">
        <v>48</v>
      </c>
      <c r="C13" s="19">
        <v>1</v>
      </c>
      <c r="D13" s="20" t="s">
        <v>49</v>
      </c>
      <c r="E13" s="22" t="s">
        <v>53</v>
      </c>
      <c r="F13" s="22" t="s">
        <v>54</v>
      </c>
      <c r="G13" s="22">
        <v>244.5</v>
      </c>
      <c r="H13" s="12">
        <f t="shared" si="1"/>
        <v>64.342105263157904</v>
      </c>
      <c r="I13" s="4">
        <f t="shared" si="2"/>
        <v>3</v>
      </c>
      <c r="J13" s="22">
        <v>247.5</v>
      </c>
      <c r="K13" s="12">
        <f t="shared" si="3"/>
        <v>65.131578947368425</v>
      </c>
      <c r="L13" s="4">
        <f t="shared" si="4"/>
        <v>4</v>
      </c>
      <c r="M13" s="24">
        <v>237</v>
      </c>
      <c r="N13" s="12">
        <f t="shared" si="5"/>
        <v>62.368421052631582</v>
      </c>
      <c r="O13" s="4">
        <f t="shared" si="6"/>
        <v>4</v>
      </c>
      <c r="P13" s="24">
        <v>241.5</v>
      </c>
      <c r="Q13" s="12">
        <f t="shared" si="7"/>
        <v>63.55263157894737</v>
      </c>
      <c r="R13" s="4">
        <f t="shared" si="8"/>
        <v>6</v>
      </c>
      <c r="S13" s="24">
        <v>245</v>
      </c>
      <c r="T13" s="12">
        <f t="shared" si="9"/>
        <v>64.473684210526315</v>
      </c>
      <c r="U13" s="4">
        <f t="shared" si="10"/>
        <v>4</v>
      </c>
      <c r="V13" s="2"/>
      <c r="W13" s="24">
        <f t="shared" si="11"/>
        <v>1215.5</v>
      </c>
      <c r="X13" s="12">
        <f t="shared" si="12"/>
        <v>63.973684210526315</v>
      </c>
      <c r="Y13" s="4">
        <v>2</v>
      </c>
    </row>
    <row r="14" spans="1:25" ht="25.5" customHeight="1">
      <c r="A14" s="2">
        <f t="shared" si="0"/>
        <v>6</v>
      </c>
      <c r="B14" s="16" t="s">
        <v>64</v>
      </c>
      <c r="C14" s="17">
        <v>1</v>
      </c>
      <c r="D14" s="13" t="s">
        <v>65</v>
      </c>
      <c r="E14" s="17" t="s">
        <v>25</v>
      </c>
      <c r="F14" s="22" t="s">
        <v>32</v>
      </c>
      <c r="G14" s="22">
        <v>244.5</v>
      </c>
      <c r="H14" s="12">
        <f t="shared" si="1"/>
        <v>64.342105263157904</v>
      </c>
      <c r="I14" s="4">
        <f t="shared" si="2"/>
        <v>3</v>
      </c>
      <c r="J14" s="22">
        <v>238</v>
      </c>
      <c r="K14" s="12">
        <f t="shared" si="3"/>
        <v>62.631578947368425</v>
      </c>
      <c r="L14" s="4">
        <f t="shared" si="4"/>
        <v>6</v>
      </c>
      <c r="M14" s="24">
        <v>235</v>
      </c>
      <c r="N14" s="12">
        <f t="shared" si="5"/>
        <v>61.842105263157897</v>
      </c>
      <c r="O14" s="4">
        <f t="shared" si="6"/>
        <v>7</v>
      </c>
      <c r="P14" s="24">
        <v>239</v>
      </c>
      <c r="Q14" s="12">
        <f t="shared" si="7"/>
        <v>62.894736842105267</v>
      </c>
      <c r="R14" s="4">
        <f t="shared" si="8"/>
        <v>7</v>
      </c>
      <c r="S14" s="24">
        <v>230.5</v>
      </c>
      <c r="T14" s="12">
        <f t="shared" si="9"/>
        <v>60.65789473684211</v>
      </c>
      <c r="U14" s="4">
        <f t="shared" si="10"/>
        <v>11</v>
      </c>
      <c r="V14" s="2"/>
      <c r="W14" s="24">
        <f t="shared" si="11"/>
        <v>1187</v>
      </c>
      <c r="X14" s="12">
        <f t="shared" si="12"/>
        <v>62.473684210526315</v>
      </c>
      <c r="Y14" s="4">
        <v>2</v>
      </c>
    </row>
    <row r="15" spans="1:25" ht="26.25" customHeight="1">
      <c r="A15" s="2">
        <f t="shared" si="0"/>
        <v>7</v>
      </c>
      <c r="B15" s="13" t="s">
        <v>68</v>
      </c>
      <c r="C15" s="17" t="s">
        <v>6</v>
      </c>
      <c r="D15" s="13" t="s">
        <v>69</v>
      </c>
      <c r="E15" s="17" t="s">
        <v>57</v>
      </c>
      <c r="F15" s="22" t="s">
        <v>32</v>
      </c>
      <c r="G15" s="22">
        <v>241</v>
      </c>
      <c r="H15" s="12">
        <f t="shared" si="1"/>
        <v>63.421052631578952</v>
      </c>
      <c r="I15" s="4">
        <f t="shared" si="2"/>
        <v>7</v>
      </c>
      <c r="J15" s="22">
        <v>230</v>
      </c>
      <c r="K15" s="12">
        <f t="shared" si="3"/>
        <v>60.526315789473685</v>
      </c>
      <c r="L15" s="4">
        <f t="shared" si="4"/>
        <v>9</v>
      </c>
      <c r="M15" s="24">
        <v>237</v>
      </c>
      <c r="N15" s="12">
        <f t="shared" si="5"/>
        <v>62.368421052631582</v>
      </c>
      <c r="O15" s="4">
        <f t="shared" si="6"/>
        <v>4</v>
      </c>
      <c r="P15" s="24">
        <v>242</v>
      </c>
      <c r="Q15" s="12">
        <f t="shared" si="7"/>
        <v>63.684210526315795</v>
      </c>
      <c r="R15" s="4">
        <f t="shared" si="8"/>
        <v>5</v>
      </c>
      <c r="S15" s="24">
        <v>232</v>
      </c>
      <c r="T15" s="12">
        <f t="shared" si="9"/>
        <v>61.05263157894737</v>
      </c>
      <c r="U15" s="4">
        <f t="shared" si="10"/>
        <v>10</v>
      </c>
      <c r="V15" s="4"/>
      <c r="W15" s="24">
        <f t="shared" si="11"/>
        <v>1182</v>
      </c>
      <c r="X15" s="12">
        <f t="shared" si="12"/>
        <v>62.210526315789473</v>
      </c>
      <c r="Y15" s="4">
        <v>2</v>
      </c>
    </row>
    <row r="16" spans="1:25" ht="26.25" customHeight="1">
      <c r="A16" s="2">
        <f t="shared" si="0"/>
        <v>8</v>
      </c>
      <c r="B16" s="13" t="s">
        <v>26</v>
      </c>
      <c r="C16" s="17" t="s">
        <v>5</v>
      </c>
      <c r="D16" s="13" t="s">
        <v>59</v>
      </c>
      <c r="E16" s="21" t="s">
        <v>52</v>
      </c>
      <c r="F16" s="22" t="s">
        <v>32</v>
      </c>
      <c r="G16" s="22">
        <v>240.5</v>
      </c>
      <c r="H16" s="12">
        <f t="shared" si="1"/>
        <v>63.289473684210527</v>
      </c>
      <c r="I16" s="4">
        <f t="shared" si="2"/>
        <v>9</v>
      </c>
      <c r="J16" s="22">
        <v>238</v>
      </c>
      <c r="K16" s="12">
        <f t="shared" si="3"/>
        <v>62.631578947368425</v>
      </c>
      <c r="L16" s="4">
        <f t="shared" si="4"/>
        <v>6</v>
      </c>
      <c r="M16" s="24">
        <v>227.5</v>
      </c>
      <c r="N16" s="12">
        <f t="shared" si="5"/>
        <v>59.868421052631582</v>
      </c>
      <c r="O16" s="4">
        <f t="shared" si="6"/>
        <v>10</v>
      </c>
      <c r="P16" s="24">
        <v>237</v>
      </c>
      <c r="Q16" s="12">
        <f t="shared" si="7"/>
        <v>62.368421052631582</v>
      </c>
      <c r="R16" s="4">
        <f t="shared" si="8"/>
        <v>8</v>
      </c>
      <c r="S16" s="24">
        <v>238.5</v>
      </c>
      <c r="T16" s="12">
        <f t="shared" si="9"/>
        <v>62.763157894736842</v>
      </c>
      <c r="U16" s="4">
        <f t="shared" si="10"/>
        <v>8</v>
      </c>
      <c r="V16" s="2"/>
      <c r="W16" s="24">
        <f t="shared" si="11"/>
        <v>1181.5</v>
      </c>
      <c r="X16" s="12">
        <f t="shared" si="12"/>
        <v>62.184210526315788</v>
      </c>
      <c r="Y16" s="4">
        <v>2</v>
      </c>
    </row>
    <row r="17" spans="1:25" ht="26.25" customHeight="1">
      <c r="A17" s="2">
        <f t="shared" si="0"/>
        <v>9</v>
      </c>
      <c r="B17" s="15" t="s">
        <v>66</v>
      </c>
      <c r="C17" s="19" t="s">
        <v>5</v>
      </c>
      <c r="D17" s="20" t="s">
        <v>67</v>
      </c>
      <c r="E17" s="17" t="s">
        <v>25</v>
      </c>
      <c r="F17" s="22" t="s">
        <v>32</v>
      </c>
      <c r="G17" s="22">
        <v>234.5</v>
      </c>
      <c r="H17" s="12">
        <f t="shared" si="1"/>
        <v>61.71052631578948</v>
      </c>
      <c r="I17" s="4">
        <f t="shared" si="2"/>
        <v>10</v>
      </c>
      <c r="J17" s="22">
        <v>235.5</v>
      </c>
      <c r="K17" s="12">
        <f t="shared" si="3"/>
        <v>61.973684210526322</v>
      </c>
      <c r="L17" s="4">
        <f t="shared" si="4"/>
        <v>8</v>
      </c>
      <c r="M17" s="24">
        <v>235.5</v>
      </c>
      <c r="N17" s="12">
        <f t="shared" si="5"/>
        <v>61.973684210526322</v>
      </c>
      <c r="O17" s="4">
        <f t="shared" si="6"/>
        <v>6</v>
      </c>
      <c r="P17" s="24">
        <v>233</v>
      </c>
      <c r="Q17" s="12">
        <f t="shared" si="7"/>
        <v>61.315789473684212</v>
      </c>
      <c r="R17" s="4">
        <f t="shared" si="8"/>
        <v>10</v>
      </c>
      <c r="S17" s="24">
        <v>240</v>
      </c>
      <c r="T17" s="12">
        <f t="shared" si="9"/>
        <v>63.15789473684211</v>
      </c>
      <c r="U17" s="4">
        <f t="shared" si="10"/>
        <v>6</v>
      </c>
      <c r="V17" s="2"/>
      <c r="W17" s="24">
        <f t="shared" si="11"/>
        <v>1178.5</v>
      </c>
      <c r="X17" s="12">
        <f t="shared" si="12"/>
        <v>62.026315789473685</v>
      </c>
      <c r="Y17" s="4">
        <v>2</v>
      </c>
    </row>
    <row r="18" spans="1:25" ht="26.25" customHeight="1">
      <c r="A18" s="2">
        <f t="shared" si="0"/>
        <v>10</v>
      </c>
      <c r="B18" s="14" t="s">
        <v>27</v>
      </c>
      <c r="C18" s="18" t="s">
        <v>5</v>
      </c>
      <c r="D18" s="31" t="s">
        <v>51</v>
      </c>
      <c r="E18" s="22" t="s">
        <v>31</v>
      </c>
      <c r="F18" s="22" t="s">
        <v>33</v>
      </c>
      <c r="G18" s="22">
        <v>241</v>
      </c>
      <c r="H18" s="12">
        <f t="shared" si="1"/>
        <v>63.421052631578952</v>
      </c>
      <c r="I18" s="4">
        <f t="shared" si="2"/>
        <v>7</v>
      </c>
      <c r="J18" s="22">
        <v>228.5</v>
      </c>
      <c r="K18" s="12">
        <f t="shared" si="3"/>
        <v>60.131578947368425</v>
      </c>
      <c r="L18" s="4">
        <f t="shared" si="4"/>
        <v>10</v>
      </c>
      <c r="M18" s="24">
        <v>230.5</v>
      </c>
      <c r="N18" s="12">
        <f t="shared" si="5"/>
        <v>60.65789473684211</v>
      </c>
      <c r="O18" s="4">
        <f t="shared" si="6"/>
        <v>9</v>
      </c>
      <c r="P18" s="24">
        <v>234</v>
      </c>
      <c r="Q18" s="12">
        <f t="shared" si="7"/>
        <v>61.578947368421055</v>
      </c>
      <c r="R18" s="4">
        <f t="shared" si="8"/>
        <v>9</v>
      </c>
      <c r="S18" s="24">
        <v>239</v>
      </c>
      <c r="T18" s="12">
        <f t="shared" si="9"/>
        <v>62.894736842105267</v>
      </c>
      <c r="U18" s="4">
        <f t="shared" si="10"/>
        <v>7</v>
      </c>
      <c r="V18" s="4"/>
      <c r="W18" s="24">
        <f t="shared" si="11"/>
        <v>1173</v>
      </c>
      <c r="X18" s="12">
        <f t="shared" si="12"/>
        <v>61.736842105263158</v>
      </c>
      <c r="Y18" s="4">
        <v>3</v>
      </c>
    </row>
    <row r="19" spans="1:25" ht="26.25" customHeight="1">
      <c r="A19" s="2">
        <f t="shared" si="0"/>
        <v>11</v>
      </c>
      <c r="B19" s="14" t="s">
        <v>70</v>
      </c>
      <c r="C19" s="18">
        <v>1</v>
      </c>
      <c r="D19" s="14" t="s">
        <v>71</v>
      </c>
      <c r="E19" s="17" t="s">
        <v>57</v>
      </c>
      <c r="F19" s="22" t="s">
        <v>32</v>
      </c>
      <c r="G19" s="22">
        <v>223</v>
      </c>
      <c r="H19" s="12">
        <f t="shared" si="1"/>
        <v>58.684210526315795</v>
      </c>
      <c r="I19" s="4">
        <f t="shared" si="2"/>
        <v>11</v>
      </c>
      <c r="J19" s="22">
        <v>226.5</v>
      </c>
      <c r="K19" s="12">
        <f t="shared" si="3"/>
        <v>59.60526315789474</v>
      </c>
      <c r="L19" s="4">
        <f t="shared" si="4"/>
        <v>11</v>
      </c>
      <c r="M19" s="24">
        <v>218</v>
      </c>
      <c r="N19" s="12">
        <f t="shared" si="5"/>
        <v>57.368421052631582</v>
      </c>
      <c r="O19" s="4">
        <f t="shared" si="6"/>
        <v>11</v>
      </c>
      <c r="P19" s="24">
        <v>226.5</v>
      </c>
      <c r="Q19" s="12">
        <f t="shared" si="7"/>
        <v>59.60526315789474</v>
      </c>
      <c r="R19" s="4">
        <f t="shared" si="8"/>
        <v>11</v>
      </c>
      <c r="S19" s="24">
        <v>233</v>
      </c>
      <c r="T19" s="12">
        <f t="shared" si="9"/>
        <v>61.315789473684212</v>
      </c>
      <c r="U19" s="4">
        <f t="shared" si="10"/>
        <v>9</v>
      </c>
      <c r="V19" s="4"/>
      <c r="W19" s="24">
        <f t="shared" si="11"/>
        <v>1127</v>
      </c>
      <c r="X19" s="12">
        <f t="shared" si="12"/>
        <v>59.315789473684212</v>
      </c>
      <c r="Y19" s="4" t="s">
        <v>73</v>
      </c>
    </row>
    <row r="20" spans="1:25" ht="26.25" customHeight="1">
      <c r="A20" s="2">
        <f t="shared" si="0"/>
        <v>12</v>
      </c>
      <c r="B20" s="13" t="s">
        <v>46</v>
      </c>
      <c r="C20" s="17">
        <v>1</v>
      </c>
      <c r="D20" s="13" t="s">
        <v>47</v>
      </c>
      <c r="E20" s="22" t="s">
        <v>52</v>
      </c>
      <c r="F20" s="22" t="s">
        <v>32</v>
      </c>
      <c r="G20" s="22">
        <v>214</v>
      </c>
      <c r="H20" s="12">
        <f t="shared" si="1"/>
        <v>56.315789473684212</v>
      </c>
      <c r="I20" s="4">
        <f t="shared" si="2"/>
        <v>12</v>
      </c>
      <c r="J20" s="22">
        <v>212</v>
      </c>
      <c r="K20" s="12">
        <f t="shared" si="3"/>
        <v>55.789473684210527</v>
      </c>
      <c r="L20" s="4">
        <f t="shared" si="4"/>
        <v>12</v>
      </c>
      <c r="M20" s="24">
        <v>203.5</v>
      </c>
      <c r="N20" s="12">
        <f t="shared" si="5"/>
        <v>53.55263157894737</v>
      </c>
      <c r="O20" s="4">
        <f t="shared" si="6"/>
        <v>12</v>
      </c>
      <c r="P20" s="24">
        <v>224.5</v>
      </c>
      <c r="Q20" s="12">
        <f t="shared" si="7"/>
        <v>59.078947368421055</v>
      </c>
      <c r="R20" s="4">
        <f t="shared" si="8"/>
        <v>12</v>
      </c>
      <c r="S20" s="24">
        <v>216</v>
      </c>
      <c r="T20" s="12">
        <f t="shared" si="9"/>
        <v>56.842105263157897</v>
      </c>
      <c r="U20" s="4">
        <f t="shared" si="10"/>
        <v>12</v>
      </c>
      <c r="V20" s="4"/>
      <c r="W20" s="24">
        <f t="shared" si="11"/>
        <v>1070</v>
      </c>
      <c r="X20" s="12">
        <f t="shared" si="12"/>
        <v>56.315789473684212</v>
      </c>
      <c r="Y20" s="4" t="s">
        <v>73</v>
      </c>
    </row>
    <row r="23" spans="1:25">
      <c r="B23" s="9" t="s">
        <v>21</v>
      </c>
      <c r="Q23" t="s">
        <v>34</v>
      </c>
    </row>
    <row r="24" spans="1:25" ht="15" customHeight="1">
      <c r="B24" s="35" t="s">
        <v>22</v>
      </c>
      <c r="C24" s="35"/>
      <c r="Q24" t="s">
        <v>24</v>
      </c>
    </row>
  </sheetData>
  <sortState ref="A9:Y20">
    <sortCondition ref="A9:A20"/>
  </sortState>
  <mergeCells count="22">
    <mergeCell ref="A7:A8"/>
    <mergeCell ref="B7:B8"/>
    <mergeCell ref="C7:C8"/>
    <mergeCell ref="D7:D8"/>
    <mergeCell ref="A1:Y1"/>
    <mergeCell ref="A2:Y2"/>
    <mergeCell ref="A3:Y3"/>
    <mergeCell ref="A4:Y4"/>
    <mergeCell ref="A5:Y5"/>
    <mergeCell ref="W7:W8"/>
    <mergeCell ref="X7:X8"/>
    <mergeCell ref="Y7:Y8"/>
    <mergeCell ref="U6:Y6"/>
    <mergeCell ref="B24:C24"/>
    <mergeCell ref="E7:E8"/>
    <mergeCell ref="F7:F8"/>
    <mergeCell ref="M7:O7"/>
    <mergeCell ref="V7:V8"/>
    <mergeCell ref="P7:R7"/>
    <mergeCell ref="S7:U7"/>
    <mergeCell ref="G7:I7"/>
    <mergeCell ref="J7:L7"/>
  </mergeCells>
  <pageMargins left="0" right="0" top="0" bottom="0" header="0.31496062992125984" footer="0.31496062992125984"/>
  <pageSetup paperSize="9" scale="8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opLeftCell="A4" workbookViewId="0">
      <selection activeCell="G7" sqref="G7:Y9"/>
    </sheetView>
  </sheetViews>
  <sheetFormatPr defaultRowHeight="15"/>
  <cols>
    <col min="1" max="1" width="2.85546875" customWidth="1"/>
    <col min="2" max="2" width="16.42578125" customWidth="1"/>
    <col min="3" max="3" width="4" customWidth="1"/>
    <col min="4" max="4" width="34" customWidth="1"/>
    <col min="5" max="5" width="14.42578125" customWidth="1"/>
    <col min="7" max="7" width="6.140625" customWidth="1"/>
    <col min="8" max="8" width="5.5703125" customWidth="1"/>
    <col min="9" max="9" width="2.42578125" customWidth="1"/>
    <col min="10" max="10" width="6.28515625" customWidth="1"/>
    <col min="11" max="11" width="5.5703125" customWidth="1"/>
    <col min="12" max="12" width="2.42578125" customWidth="1"/>
    <col min="13" max="13" width="5.28515625" customWidth="1"/>
    <col min="14" max="14" width="5.5703125" customWidth="1"/>
    <col min="15" max="15" width="2.42578125" customWidth="1"/>
    <col min="16" max="16" width="5.7109375" customWidth="1"/>
    <col min="17" max="17" width="6" customWidth="1"/>
    <col min="18" max="18" width="2.42578125" customWidth="1"/>
    <col min="19" max="19" width="6.42578125" customWidth="1"/>
    <col min="20" max="20" width="7.85546875" customWidth="1"/>
    <col min="21" max="21" width="2.7109375" customWidth="1"/>
    <col min="22" max="22" width="2.85546875" customWidth="1"/>
    <col min="23" max="24" width="7.28515625" customWidth="1"/>
    <col min="25" max="25" width="3.140625" customWidth="1"/>
  </cols>
  <sheetData>
    <row r="1" spans="1:25" ht="18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>
      <c r="A5" s="49" t="s">
        <v>76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.75">
      <c r="A6" s="5" t="s">
        <v>0</v>
      </c>
      <c r="B6" s="5"/>
      <c r="C6" s="1"/>
      <c r="D6" s="1"/>
      <c r="E6" s="3"/>
      <c r="O6" s="54"/>
      <c r="P6" s="54"/>
      <c r="Q6" s="54"/>
      <c r="R6" s="54"/>
      <c r="S6" s="54"/>
      <c r="W6" s="33" t="s">
        <v>75</v>
      </c>
    </row>
    <row r="7" spans="1:25" ht="15" customHeight="1">
      <c r="A7" s="41" t="s">
        <v>9</v>
      </c>
      <c r="B7" s="36" t="s">
        <v>10</v>
      </c>
      <c r="C7" s="43" t="s">
        <v>1</v>
      </c>
      <c r="D7" s="36" t="s">
        <v>11</v>
      </c>
      <c r="E7" s="36" t="s">
        <v>2</v>
      </c>
      <c r="F7" s="36" t="s">
        <v>3</v>
      </c>
      <c r="G7" s="38" t="s">
        <v>38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38" t="s">
        <v>14</v>
      </c>
      <c r="Q7" s="38"/>
      <c r="R7" s="38"/>
      <c r="S7" s="38" t="s">
        <v>41</v>
      </c>
      <c r="T7" s="38"/>
      <c r="U7" s="38"/>
      <c r="V7" s="39" t="s">
        <v>20</v>
      </c>
      <c r="W7" s="41" t="s">
        <v>15</v>
      </c>
      <c r="X7" s="50" t="s">
        <v>16</v>
      </c>
      <c r="Y7" s="52" t="s">
        <v>17</v>
      </c>
    </row>
    <row r="8" spans="1:25" ht="42.75" customHeight="1">
      <c r="A8" s="42"/>
      <c r="B8" s="37"/>
      <c r="C8" s="44"/>
      <c r="D8" s="37"/>
      <c r="E8" s="37"/>
      <c r="F8" s="37"/>
      <c r="G8" s="6" t="s">
        <v>18</v>
      </c>
      <c r="H8" s="7" t="s">
        <v>19</v>
      </c>
      <c r="I8" s="8" t="s">
        <v>9</v>
      </c>
      <c r="J8" s="6" t="s">
        <v>18</v>
      </c>
      <c r="K8" s="7" t="s">
        <v>19</v>
      </c>
      <c r="L8" s="8" t="s">
        <v>9</v>
      </c>
      <c r="M8" s="6" t="s">
        <v>18</v>
      </c>
      <c r="N8" s="7" t="s">
        <v>19</v>
      </c>
      <c r="O8" s="8" t="s">
        <v>9</v>
      </c>
      <c r="P8" s="6" t="s">
        <v>18</v>
      </c>
      <c r="Q8" s="7" t="s">
        <v>19</v>
      </c>
      <c r="R8" s="8" t="s">
        <v>9</v>
      </c>
      <c r="S8" s="6" t="s">
        <v>18</v>
      </c>
      <c r="T8" s="7" t="s">
        <v>19</v>
      </c>
      <c r="U8" s="8" t="s">
        <v>9</v>
      </c>
      <c r="V8" s="40"/>
      <c r="W8" s="42"/>
      <c r="X8" s="51"/>
      <c r="Y8" s="53"/>
    </row>
    <row r="9" spans="1:25" ht="26.25" customHeight="1">
      <c r="A9" s="2">
        <f t="shared" ref="A9:A17" si="0">RANK(X9,X$9:X$17,0)</f>
        <v>1</v>
      </c>
      <c r="B9" s="16" t="s">
        <v>29</v>
      </c>
      <c r="C9" s="17" t="s">
        <v>5</v>
      </c>
      <c r="D9" s="13" t="s">
        <v>30</v>
      </c>
      <c r="E9" s="17" t="s">
        <v>25</v>
      </c>
      <c r="F9" s="22" t="s">
        <v>32</v>
      </c>
      <c r="G9" s="22">
        <v>257.5</v>
      </c>
      <c r="H9" s="12">
        <f t="shared" ref="H9:H17" si="1">G9/3.8</f>
        <v>67.76315789473685</v>
      </c>
      <c r="I9" s="4">
        <f t="shared" ref="I9:I17" si="2">RANK(G9,G$9:G$17,0)</f>
        <v>1</v>
      </c>
      <c r="J9" s="22">
        <v>260</v>
      </c>
      <c r="K9" s="12">
        <f t="shared" ref="K9:K17" si="3">J9/3.8</f>
        <v>68.421052631578945</v>
      </c>
      <c r="L9" s="4">
        <f t="shared" ref="L9:L17" si="4">RANK(J9,J$9:J$17,0)</f>
        <v>1</v>
      </c>
      <c r="M9" s="24">
        <v>254</v>
      </c>
      <c r="N9" s="12">
        <f t="shared" ref="N9:N17" si="5">M9/3.8</f>
        <v>66.842105263157904</v>
      </c>
      <c r="O9" s="4">
        <f t="shared" ref="O9:O17" si="6">RANK(M9,M$9:M$17,0)</f>
        <v>1</v>
      </c>
      <c r="P9" s="24">
        <v>257</v>
      </c>
      <c r="Q9" s="12">
        <f t="shared" ref="Q9:Q17" si="7">P9/3.8</f>
        <v>67.631578947368425</v>
      </c>
      <c r="R9" s="4">
        <f t="shared" ref="R9:R17" si="8">RANK(P9,P$9:P$17,0)</f>
        <v>1</v>
      </c>
      <c r="S9" s="24">
        <v>262</v>
      </c>
      <c r="T9" s="12">
        <f t="shared" ref="T9:T17" si="9">S9/3.8</f>
        <v>68.94736842105263</v>
      </c>
      <c r="U9" s="4">
        <f t="shared" ref="U9:U17" si="10">RANK(S9,S$9:S$17,0)</f>
        <v>1</v>
      </c>
      <c r="V9" s="4"/>
      <c r="W9" s="24">
        <f t="shared" ref="W9:W17" si="11">G9+J9+M9+P9+S9</f>
        <v>1290.5</v>
      </c>
      <c r="X9" s="12">
        <f t="shared" ref="X9:X17" si="12">W9/19</f>
        <v>67.921052631578945</v>
      </c>
      <c r="Y9" s="4" t="s">
        <v>5</v>
      </c>
    </row>
    <row r="10" spans="1:25" ht="26.25" customHeight="1">
      <c r="A10" s="2">
        <f t="shared" si="0"/>
        <v>2</v>
      </c>
      <c r="B10" s="14" t="s">
        <v>60</v>
      </c>
      <c r="C10" s="18" t="s">
        <v>6</v>
      </c>
      <c r="D10" s="14" t="s">
        <v>61</v>
      </c>
      <c r="E10" s="17" t="s">
        <v>25</v>
      </c>
      <c r="F10" s="22" t="s">
        <v>32</v>
      </c>
      <c r="G10" s="22">
        <v>249.5</v>
      </c>
      <c r="H10" s="12">
        <f t="shared" si="1"/>
        <v>65.65789473684211</v>
      </c>
      <c r="I10" s="4">
        <f t="shared" si="2"/>
        <v>2</v>
      </c>
      <c r="J10" s="22">
        <v>256</v>
      </c>
      <c r="K10" s="12">
        <f t="shared" si="3"/>
        <v>67.368421052631575</v>
      </c>
      <c r="L10" s="4">
        <f t="shared" si="4"/>
        <v>2</v>
      </c>
      <c r="M10" s="24">
        <v>249</v>
      </c>
      <c r="N10" s="12">
        <f t="shared" si="5"/>
        <v>65.526315789473685</v>
      </c>
      <c r="O10" s="4">
        <f t="shared" si="6"/>
        <v>2</v>
      </c>
      <c r="P10" s="24">
        <v>244.5</v>
      </c>
      <c r="Q10" s="12">
        <f t="shared" si="7"/>
        <v>64.342105263157904</v>
      </c>
      <c r="R10" s="4">
        <f t="shared" si="8"/>
        <v>3</v>
      </c>
      <c r="S10" s="24">
        <v>256</v>
      </c>
      <c r="T10" s="12">
        <f t="shared" si="9"/>
        <v>67.368421052631575</v>
      </c>
      <c r="U10" s="4">
        <f t="shared" si="10"/>
        <v>2</v>
      </c>
      <c r="V10" s="4"/>
      <c r="W10" s="24">
        <f t="shared" si="11"/>
        <v>1255</v>
      </c>
      <c r="X10" s="12">
        <f t="shared" si="12"/>
        <v>66.05263157894737</v>
      </c>
      <c r="Y10" s="4" t="s">
        <v>5</v>
      </c>
    </row>
    <row r="11" spans="1:25" ht="26.25" customHeight="1">
      <c r="A11" s="2">
        <f t="shared" si="0"/>
        <v>3</v>
      </c>
      <c r="B11" s="13" t="s">
        <v>28</v>
      </c>
      <c r="C11" s="17" t="s">
        <v>6</v>
      </c>
      <c r="D11" s="32" t="s">
        <v>63</v>
      </c>
      <c r="E11" s="17" t="s">
        <v>25</v>
      </c>
      <c r="F11" s="22" t="s">
        <v>32</v>
      </c>
      <c r="G11" s="22">
        <v>243</v>
      </c>
      <c r="H11" s="12">
        <f t="shared" si="1"/>
        <v>63.947368421052637</v>
      </c>
      <c r="I11" s="4">
        <f t="shared" si="2"/>
        <v>3</v>
      </c>
      <c r="J11" s="22">
        <v>242.5</v>
      </c>
      <c r="K11" s="12">
        <f t="shared" si="3"/>
        <v>63.815789473684212</v>
      </c>
      <c r="L11" s="4">
        <f t="shared" si="4"/>
        <v>5</v>
      </c>
      <c r="M11" s="24">
        <v>230.5</v>
      </c>
      <c r="N11" s="12">
        <f t="shared" si="5"/>
        <v>60.65789473684211</v>
      </c>
      <c r="O11" s="4">
        <f t="shared" si="6"/>
        <v>8</v>
      </c>
      <c r="P11" s="24">
        <v>246.5</v>
      </c>
      <c r="Q11" s="12">
        <f t="shared" si="7"/>
        <v>64.868421052631575</v>
      </c>
      <c r="R11" s="4">
        <f t="shared" si="8"/>
        <v>2</v>
      </c>
      <c r="S11" s="24">
        <v>242</v>
      </c>
      <c r="T11" s="12">
        <f t="shared" si="9"/>
        <v>63.684210526315795</v>
      </c>
      <c r="U11" s="4">
        <f t="shared" si="10"/>
        <v>4</v>
      </c>
      <c r="V11" s="4"/>
      <c r="W11" s="24">
        <f t="shared" si="11"/>
        <v>1204.5</v>
      </c>
      <c r="X11" s="12">
        <f t="shared" si="12"/>
        <v>63.39473684210526</v>
      </c>
      <c r="Y11" s="4">
        <v>2</v>
      </c>
    </row>
    <row r="12" spans="1:25" ht="26.25" customHeight="1">
      <c r="A12" s="2">
        <f t="shared" si="0"/>
        <v>4</v>
      </c>
      <c r="B12" s="14" t="s">
        <v>27</v>
      </c>
      <c r="C12" s="18" t="s">
        <v>5</v>
      </c>
      <c r="D12" s="31" t="s">
        <v>51</v>
      </c>
      <c r="E12" s="22" t="s">
        <v>31</v>
      </c>
      <c r="F12" s="22" t="s">
        <v>33</v>
      </c>
      <c r="G12" s="22">
        <v>240.5</v>
      </c>
      <c r="H12" s="12">
        <f t="shared" si="1"/>
        <v>63.289473684210527</v>
      </c>
      <c r="I12" s="4">
        <f t="shared" si="2"/>
        <v>4</v>
      </c>
      <c r="J12" s="22">
        <v>244</v>
      </c>
      <c r="K12" s="12">
        <f t="shared" si="3"/>
        <v>64.21052631578948</v>
      </c>
      <c r="L12" s="4">
        <f t="shared" si="4"/>
        <v>4</v>
      </c>
      <c r="M12" s="24">
        <v>234.5</v>
      </c>
      <c r="N12" s="12">
        <f t="shared" si="5"/>
        <v>61.71052631578948</v>
      </c>
      <c r="O12" s="4">
        <f t="shared" si="6"/>
        <v>7</v>
      </c>
      <c r="P12" s="24">
        <v>241</v>
      </c>
      <c r="Q12" s="12">
        <f t="shared" si="7"/>
        <v>63.421052631578952</v>
      </c>
      <c r="R12" s="4">
        <f t="shared" si="8"/>
        <v>4</v>
      </c>
      <c r="S12" s="24">
        <v>238</v>
      </c>
      <c r="T12" s="12">
        <f t="shared" si="9"/>
        <v>62.631578947368425</v>
      </c>
      <c r="U12" s="4">
        <f t="shared" si="10"/>
        <v>5</v>
      </c>
      <c r="V12" s="4"/>
      <c r="W12" s="24">
        <f t="shared" si="11"/>
        <v>1198</v>
      </c>
      <c r="X12" s="12">
        <f t="shared" si="12"/>
        <v>63.05263157894737</v>
      </c>
      <c r="Y12" s="4">
        <v>2</v>
      </c>
    </row>
    <row r="13" spans="1:25" ht="26.25" customHeight="1">
      <c r="A13" s="2">
        <f t="shared" si="0"/>
        <v>5</v>
      </c>
      <c r="B13" s="15" t="s">
        <v>48</v>
      </c>
      <c r="C13" s="19">
        <v>1</v>
      </c>
      <c r="D13" s="20" t="s">
        <v>49</v>
      </c>
      <c r="E13" s="22" t="s">
        <v>53</v>
      </c>
      <c r="F13" s="22" t="s">
        <v>54</v>
      </c>
      <c r="G13" s="22">
        <v>239</v>
      </c>
      <c r="H13" s="12">
        <f t="shared" si="1"/>
        <v>62.894736842105267</v>
      </c>
      <c r="I13" s="4">
        <f t="shared" si="2"/>
        <v>6</v>
      </c>
      <c r="J13" s="22">
        <v>235.5</v>
      </c>
      <c r="K13" s="12">
        <f t="shared" si="3"/>
        <v>61.973684210526322</v>
      </c>
      <c r="L13" s="4">
        <f t="shared" si="4"/>
        <v>7</v>
      </c>
      <c r="M13" s="24">
        <v>237</v>
      </c>
      <c r="N13" s="12">
        <f t="shared" si="5"/>
        <v>62.368421052631582</v>
      </c>
      <c r="O13" s="4">
        <f t="shared" si="6"/>
        <v>5</v>
      </c>
      <c r="P13" s="24">
        <v>238.5</v>
      </c>
      <c r="Q13" s="12">
        <f t="shared" si="7"/>
        <v>62.763157894736842</v>
      </c>
      <c r="R13" s="4">
        <f t="shared" si="8"/>
        <v>5</v>
      </c>
      <c r="S13" s="24">
        <v>243.5</v>
      </c>
      <c r="T13" s="12">
        <f t="shared" si="9"/>
        <v>64.078947368421055</v>
      </c>
      <c r="U13" s="4">
        <f t="shared" si="10"/>
        <v>3</v>
      </c>
      <c r="V13" s="4"/>
      <c r="W13" s="24">
        <f t="shared" si="11"/>
        <v>1193.5</v>
      </c>
      <c r="X13" s="12">
        <f t="shared" si="12"/>
        <v>62.815789473684212</v>
      </c>
      <c r="Y13" s="4">
        <v>2</v>
      </c>
    </row>
    <row r="14" spans="1:25" ht="26.25" customHeight="1">
      <c r="A14" s="2">
        <f t="shared" si="0"/>
        <v>6</v>
      </c>
      <c r="B14" s="15" t="s">
        <v>66</v>
      </c>
      <c r="C14" s="19" t="s">
        <v>5</v>
      </c>
      <c r="D14" s="20" t="s">
        <v>67</v>
      </c>
      <c r="E14" s="17" t="s">
        <v>25</v>
      </c>
      <c r="F14" s="22" t="s">
        <v>32</v>
      </c>
      <c r="G14" s="22">
        <v>239.5</v>
      </c>
      <c r="H14" s="12">
        <f t="shared" si="1"/>
        <v>63.026315789473685</v>
      </c>
      <c r="I14" s="4">
        <f t="shared" si="2"/>
        <v>5</v>
      </c>
      <c r="J14" s="22">
        <v>248</v>
      </c>
      <c r="K14" s="12">
        <f t="shared" si="3"/>
        <v>65.26315789473685</v>
      </c>
      <c r="L14" s="4">
        <f t="shared" si="4"/>
        <v>3</v>
      </c>
      <c r="M14" s="24">
        <v>237</v>
      </c>
      <c r="N14" s="12">
        <f t="shared" si="5"/>
        <v>62.368421052631582</v>
      </c>
      <c r="O14" s="4">
        <f t="shared" si="6"/>
        <v>5</v>
      </c>
      <c r="P14" s="24">
        <v>227.5</v>
      </c>
      <c r="Q14" s="12">
        <f t="shared" si="7"/>
        <v>59.868421052631582</v>
      </c>
      <c r="R14" s="4">
        <f t="shared" si="8"/>
        <v>6</v>
      </c>
      <c r="S14" s="24">
        <v>237</v>
      </c>
      <c r="T14" s="12">
        <f t="shared" si="9"/>
        <v>62.368421052631582</v>
      </c>
      <c r="U14" s="4">
        <f t="shared" si="10"/>
        <v>6</v>
      </c>
      <c r="V14" s="4"/>
      <c r="W14" s="24">
        <f t="shared" si="11"/>
        <v>1189</v>
      </c>
      <c r="X14" s="12">
        <f t="shared" si="12"/>
        <v>62.578947368421055</v>
      </c>
      <c r="Y14" s="4">
        <v>2</v>
      </c>
    </row>
    <row r="15" spans="1:25" ht="26.25" customHeight="1">
      <c r="A15" s="2">
        <f t="shared" si="0"/>
        <v>7</v>
      </c>
      <c r="B15" s="13" t="s">
        <v>62</v>
      </c>
      <c r="C15" s="17" t="s">
        <v>5</v>
      </c>
      <c r="D15" s="13" t="s">
        <v>50</v>
      </c>
      <c r="E15" s="17" t="s">
        <v>74</v>
      </c>
      <c r="F15" s="22" t="s">
        <v>32</v>
      </c>
      <c r="G15" s="22">
        <v>239</v>
      </c>
      <c r="H15" s="12">
        <f t="shared" si="1"/>
        <v>62.894736842105267</v>
      </c>
      <c r="I15" s="4">
        <f t="shared" si="2"/>
        <v>6</v>
      </c>
      <c r="J15" s="22">
        <v>238.5</v>
      </c>
      <c r="K15" s="12">
        <f t="shared" si="3"/>
        <v>62.763157894736842</v>
      </c>
      <c r="L15" s="4">
        <f t="shared" si="4"/>
        <v>6</v>
      </c>
      <c r="M15" s="24">
        <v>237.5</v>
      </c>
      <c r="N15" s="12">
        <f t="shared" si="5"/>
        <v>62.5</v>
      </c>
      <c r="O15" s="4">
        <f t="shared" si="6"/>
        <v>4</v>
      </c>
      <c r="P15" s="24">
        <v>227</v>
      </c>
      <c r="Q15" s="12">
        <f t="shared" si="7"/>
        <v>59.736842105263158</v>
      </c>
      <c r="R15" s="4">
        <f t="shared" si="8"/>
        <v>7</v>
      </c>
      <c r="S15" s="24">
        <v>237</v>
      </c>
      <c r="T15" s="12">
        <f t="shared" si="9"/>
        <v>62.368421052631582</v>
      </c>
      <c r="U15" s="4">
        <f t="shared" si="10"/>
        <v>6</v>
      </c>
      <c r="V15" s="4"/>
      <c r="W15" s="24">
        <f t="shared" si="11"/>
        <v>1179</v>
      </c>
      <c r="X15" s="12">
        <f t="shared" si="12"/>
        <v>62.05263157894737</v>
      </c>
      <c r="Y15" s="4">
        <v>2</v>
      </c>
    </row>
    <row r="16" spans="1:25" ht="26.25" customHeight="1">
      <c r="A16" s="2">
        <f t="shared" si="0"/>
        <v>8</v>
      </c>
      <c r="B16" s="13" t="s">
        <v>68</v>
      </c>
      <c r="C16" s="17" t="s">
        <v>6</v>
      </c>
      <c r="D16" s="13" t="s">
        <v>69</v>
      </c>
      <c r="E16" s="17" t="s">
        <v>57</v>
      </c>
      <c r="F16" s="22" t="s">
        <v>32</v>
      </c>
      <c r="G16" s="22">
        <v>233</v>
      </c>
      <c r="H16" s="12">
        <f t="shared" si="1"/>
        <v>61.315789473684212</v>
      </c>
      <c r="I16" s="4">
        <f t="shared" si="2"/>
        <v>9</v>
      </c>
      <c r="J16" s="22">
        <v>235</v>
      </c>
      <c r="K16" s="12">
        <f t="shared" si="3"/>
        <v>61.842105263157897</v>
      </c>
      <c r="L16" s="4">
        <f t="shared" si="4"/>
        <v>8</v>
      </c>
      <c r="M16" s="24">
        <v>239</v>
      </c>
      <c r="N16" s="12">
        <f t="shared" si="5"/>
        <v>62.894736842105267</v>
      </c>
      <c r="O16" s="4">
        <f t="shared" si="6"/>
        <v>3</v>
      </c>
      <c r="P16" s="24">
        <v>227</v>
      </c>
      <c r="Q16" s="12">
        <f t="shared" si="7"/>
        <v>59.736842105263158</v>
      </c>
      <c r="R16" s="4">
        <f t="shared" si="8"/>
        <v>7</v>
      </c>
      <c r="S16" s="24">
        <v>233</v>
      </c>
      <c r="T16" s="12">
        <f t="shared" si="9"/>
        <v>61.315789473684212</v>
      </c>
      <c r="U16" s="4">
        <f t="shared" si="10"/>
        <v>9</v>
      </c>
      <c r="V16" s="4"/>
      <c r="W16" s="24">
        <f t="shared" si="11"/>
        <v>1167</v>
      </c>
      <c r="X16" s="12">
        <f t="shared" si="12"/>
        <v>61.421052631578945</v>
      </c>
      <c r="Y16" s="4">
        <v>3</v>
      </c>
    </row>
    <row r="17" spans="1:25" ht="26.25" customHeight="1">
      <c r="A17" s="2">
        <f t="shared" si="0"/>
        <v>9</v>
      </c>
      <c r="B17" s="16" t="s">
        <v>64</v>
      </c>
      <c r="C17" s="17">
        <v>1</v>
      </c>
      <c r="D17" s="13" t="s">
        <v>65</v>
      </c>
      <c r="E17" s="17" t="s">
        <v>25</v>
      </c>
      <c r="F17" s="22" t="s">
        <v>32</v>
      </c>
      <c r="G17" s="22">
        <v>234.5</v>
      </c>
      <c r="H17" s="12">
        <f t="shared" si="1"/>
        <v>61.71052631578948</v>
      </c>
      <c r="I17" s="4">
        <f t="shared" si="2"/>
        <v>8</v>
      </c>
      <c r="J17" s="22">
        <v>230</v>
      </c>
      <c r="K17" s="12">
        <f t="shared" si="3"/>
        <v>60.526315789473685</v>
      </c>
      <c r="L17" s="4">
        <f t="shared" si="4"/>
        <v>9</v>
      </c>
      <c r="M17" s="24">
        <v>221</v>
      </c>
      <c r="N17" s="12">
        <f t="shared" si="5"/>
        <v>58.15789473684211</v>
      </c>
      <c r="O17" s="4">
        <f t="shared" si="6"/>
        <v>9</v>
      </c>
      <c r="P17" s="24">
        <v>224</v>
      </c>
      <c r="Q17" s="12">
        <f t="shared" si="7"/>
        <v>58.947368421052637</v>
      </c>
      <c r="R17" s="4">
        <f t="shared" si="8"/>
        <v>9</v>
      </c>
      <c r="S17" s="24">
        <v>233.5</v>
      </c>
      <c r="T17" s="12">
        <f t="shared" si="9"/>
        <v>61.447368421052637</v>
      </c>
      <c r="U17" s="4">
        <f t="shared" si="10"/>
        <v>8</v>
      </c>
      <c r="V17" s="4"/>
      <c r="W17" s="24">
        <f t="shared" si="11"/>
        <v>1143</v>
      </c>
      <c r="X17" s="12">
        <f t="shared" si="12"/>
        <v>60.157894736842103</v>
      </c>
      <c r="Y17" s="4">
        <v>3</v>
      </c>
    </row>
    <row r="20" spans="1:25">
      <c r="B20" s="9" t="s">
        <v>21</v>
      </c>
      <c r="K20" t="s">
        <v>34</v>
      </c>
    </row>
    <row r="21" spans="1:25">
      <c r="B21" s="35" t="s">
        <v>22</v>
      </c>
      <c r="C21" s="35"/>
      <c r="K21" t="s">
        <v>24</v>
      </c>
    </row>
  </sheetData>
  <sortState ref="A9:Y17">
    <sortCondition ref="A9:A17"/>
  </sortState>
  <mergeCells count="22">
    <mergeCell ref="S7:U7"/>
    <mergeCell ref="B21:C21"/>
    <mergeCell ref="D7:D8"/>
    <mergeCell ref="A7:A8"/>
    <mergeCell ref="B7:B8"/>
    <mergeCell ref="C7:C8"/>
    <mergeCell ref="V7:V8"/>
    <mergeCell ref="W7:W8"/>
    <mergeCell ref="X7:X8"/>
    <mergeCell ref="Y7:Y8"/>
    <mergeCell ref="A1:Y1"/>
    <mergeCell ref="A2:Y2"/>
    <mergeCell ref="A3:Y3"/>
    <mergeCell ref="A4:Y4"/>
    <mergeCell ref="A5:Y5"/>
    <mergeCell ref="O6:S6"/>
    <mergeCell ref="J7:L7"/>
    <mergeCell ref="M7:O7"/>
    <mergeCell ref="E7:E8"/>
    <mergeCell ref="F7:F8"/>
    <mergeCell ref="G7:I7"/>
    <mergeCell ref="P7:R7"/>
  </mergeCells>
  <pageMargins left="0" right="0" top="0" bottom="0" header="0.31496062992125984" footer="0.31496062992125984"/>
  <pageSetup paperSize="9" scale="8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workbookViewId="0">
      <selection activeCell="P15" sqref="P15"/>
    </sheetView>
  </sheetViews>
  <sheetFormatPr defaultRowHeight="15"/>
  <cols>
    <col min="1" max="1" width="4.42578125" customWidth="1"/>
    <col min="2" max="2" width="16.28515625" customWidth="1"/>
    <col min="3" max="3" width="5.85546875" customWidth="1"/>
    <col min="4" max="4" width="33.7109375" customWidth="1"/>
    <col min="5" max="5" width="12" customWidth="1"/>
    <col min="6" max="6" width="9.85546875" customWidth="1"/>
    <col min="7" max="8" width="5.85546875" customWidth="1"/>
    <col min="9" max="9" width="3" customWidth="1"/>
    <col min="10" max="11" width="5.85546875" customWidth="1"/>
    <col min="12" max="12" width="2.85546875" customWidth="1"/>
    <col min="13" max="13" width="4.85546875" customWidth="1"/>
    <col min="14" max="14" width="5.85546875" customWidth="1"/>
    <col min="15" max="15" width="3.140625" customWidth="1"/>
    <col min="16" max="16" width="5.7109375" customWidth="1"/>
    <col min="17" max="17" width="5.85546875" customWidth="1"/>
    <col min="18" max="18" width="2.7109375" customWidth="1"/>
    <col min="19" max="19" width="5.85546875" customWidth="1"/>
    <col min="21" max="22" width="2.85546875" customWidth="1"/>
    <col min="25" max="25" width="4.28515625" customWidth="1"/>
  </cols>
  <sheetData>
    <row r="1" spans="1:25" ht="18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5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5" ht="15.75">
      <c r="A4" s="48" t="s">
        <v>37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5">
      <c r="A5" s="49" t="s">
        <v>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5" ht="15.75">
      <c r="A6" s="5" t="s">
        <v>0</v>
      </c>
      <c r="B6" s="5"/>
      <c r="C6" s="1"/>
      <c r="D6" s="1"/>
      <c r="E6" s="3"/>
      <c r="O6" s="54" t="s">
        <v>78</v>
      </c>
      <c r="P6" s="54"/>
      <c r="Q6" s="54"/>
      <c r="R6" s="54"/>
      <c r="S6" s="54"/>
    </row>
    <row r="7" spans="1:25" ht="15" customHeight="1">
      <c r="A7" s="41" t="s">
        <v>9</v>
      </c>
      <c r="B7" s="36" t="s">
        <v>10</v>
      </c>
      <c r="C7" s="43" t="s">
        <v>1</v>
      </c>
      <c r="D7" s="36" t="s">
        <v>11</v>
      </c>
      <c r="E7" s="36" t="s">
        <v>2</v>
      </c>
      <c r="F7" s="36" t="s">
        <v>3</v>
      </c>
      <c r="G7" s="38" t="s">
        <v>38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38" t="s">
        <v>14</v>
      </c>
      <c r="Q7" s="38"/>
      <c r="R7" s="38"/>
      <c r="S7" s="38" t="s">
        <v>41</v>
      </c>
      <c r="T7" s="38"/>
      <c r="U7" s="38"/>
      <c r="V7" s="39" t="s">
        <v>20</v>
      </c>
      <c r="W7" s="41" t="s">
        <v>15</v>
      </c>
      <c r="X7" s="50" t="s">
        <v>16</v>
      </c>
      <c r="Y7" s="52" t="s">
        <v>17</v>
      </c>
    </row>
    <row r="8" spans="1:25" ht="34.5">
      <c r="A8" s="42"/>
      <c r="B8" s="37"/>
      <c r="C8" s="44"/>
      <c r="D8" s="37"/>
      <c r="E8" s="37"/>
      <c r="F8" s="37"/>
      <c r="G8" s="6" t="s">
        <v>18</v>
      </c>
      <c r="H8" s="7" t="s">
        <v>19</v>
      </c>
      <c r="I8" s="8" t="s">
        <v>9</v>
      </c>
      <c r="J8" s="6" t="s">
        <v>18</v>
      </c>
      <c r="K8" s="7" t="s">
        <v>19</v>
      </c>
      <c r="L8" s="8" t="s">
        <v>9</v>
      </c>
      <c r="M8" s="6" t="s">
        <v>18</v>
      </c>
      <c r="N8" s="7" t="s">
        <v>19</v>
      </c>
      <c r="O8" s="8" t="s">
        <v>9</v>
      </c>
      <c r="P8" s="6" t="s">
        <v>18</v>
      </c>
      <c r="Q8" s="7" t="s">
        <v>19</v>
      </c>
      <c r="R8" s="8" t="s">
        <v>9</v>
      </c>
      <c r="S8" s="6" t="s">
        <v>18</v>
      </c>
      <c r="T8" s="7" t="s">
        <v>19</v>
      </c>
      <c r="U8" s="8" t="s">
        <v>9</v>
      </c>
      <c r="V8" s="40"/>
      <c r="W8" s="42"/>
      <c r="X8" s="51"/>
      <c r="Y8" s="53"/>
    </row>
    <row r="9" spans="1:25" ht="27" customHeight="1">
      <c r="A9" s="2">
        <f>RANK(Q9,Q$1:Q$13,0)</f>
        <v>1</v>
      </c>
      <c r="B9" s="13" t="s">
        <v>55</v>
      </c>
      <c r="C9" s="17" t="s">
        <v>5</v>
      </c>
      <c r="D9" s="13" t="s">
        <v>56</v>
      </c>
      <c r="E9" s="17" t="s">
        <v>57</v>
      </c>
      <c r="F9" s="23" t="s">
        <v>39</v>
      </c>
      <c r="G9" s="22">
        <v>286.5</v>
      </c>
      <c r="H9" s="12">
        <f>G9/5</f>
        <v>57.3</v>
      </c>
      <c r="I9" s="4">
        <f>RANK(G9,G$9:G$17,0)</f>
        <v>1</v>
      </c>
      <c r="J9" s="22">
        <v>319</v>
      </c>
      <c r="K9" s="12">
        <f>J9/5</f>
        <v>63.8</v>
      </c>
      <c r="L9" s="4">
        <f>RANK(J9,J$9:J$17,0)</f>
        <v>1</v>
      </c>
      <c r="M9" s="24">
        <v>292.5</v>
      </c>
      <c r="N9" s="12">
        <f>M9/5</f>
        <v>58.5</v>
      </c>
      <c r="O9" s="4">
        <f>RANK(M9,M$9:M$17,0)</f>
        <v>1</v>
      </c>
      <c r="P9" s="24">
        <v>280</v>
      </c>
      <c r="Q9" s="12">
        <f>P9/5</f>
        <v>56</v>
      </c>
      <c r="R9" s="4">
        <f>RANK(P9,P$9:P$17,0)</f>
        <v>1</v>
      </c>
      <c r="S9" s="24">
        <v>297</v>
      </c>
      <c r="T9" s="12">
        <f>S9/5</f>
        <v>59.4</v>
      </c>
      <c r="U9" s="4">
        <f>RANK(S9,S$9:S$17,0)</f>
        <v>1</v>
      </c>
      <c r="V9" s="4"/>
      <c r="W9" s="24">
        <f>G9+J9+M9+P9+S9</f>
        <v>1475</v>
      </c>
      <c r="X9" s="12">
        <f>W9/25</f>
        <v>59</v>
      </c>
      <c r="Y9" s="4" t="s">
        <v>73</v>
      </c>
    </row>
    <row r="11" spans="1:25">
      <c r="B11" s="9" t="s">
        <v>21</v>
      </c>
      <c r="K11" t="s">
        <v>34</v>
      </c>
    </row>
    <row r="12" spans="1:25">
      <c r="B12" s="35" t="s">
        <v>22</v>
      </c>
      <c r="C12" s="35"/>
      <c r="K12" t="s">
        <v>24</v>
      </c>
    </row>
  </sheetData>
  <mergeCells count="22">
    <mergeCell ref="V7:V8"/>
    <mergeCell ref="W7:W8"/>
    <mergeCell ref="X7:X8"/>
    <mergeCell ref="Y7:Y8"/>
    <mergeCell ref="B12:C12"/>
    <mergeCell ref="G7:I7"/>
    <mergeCell ref="J7:L7"/>
    <mergeCell ref="M7:O7"/>
    <mergeCell ref="F7:F8"/>
    <mergeCell ref="P7:R7"/>
    <mergeCell ref="S7:U7"/>
    <mergeCell ref="A7:A8"/>
    <mergeCell ref="B7:B8"/>
    <mergeCell ref="C7:C8"/>
    <mergeCell ref="D7:D8"/>
    <mergeCell ref="E7:E8"/>
    <mergeCell ref="O6:S6"/>
    <mergeCell ref="A1:S1"/>
    <mergeCell ref="A2:S2"/>
    <mergeCell ref="A3:S3"/>
    <mergeCell ref="A4:S4"/>
    <mergeCell ref="A5:S5"/>
  </mergeCells>
  <pageMargins left="0" right="0" top="0.74803149606299213" bottom="0.74803149606299213" header="0.31496062992125984" footer="0.31496062992125984"/>
  <pageSetup paperSize="9" scale="79" fitToHeight="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workbookViewId="0">
      <selection activeCell="D17" sqref="D17"/>
    </sheetView>
  </sheetViews>
  <sheetFormatPr defaultRowHeight="15"/>
  <cols>
    <col min="1" max="1" width="4.7109375" customWidth="1"/>
    <col min="2" max="2" width="14.7109375" customWidth="1"/>
    <col min="3" max="3" width="5.5703125" customWidth="1"/>
    <col min="4" max="4" width="32.5703125" customWidth="1"/>
    <col min="5" max="6" width="12.85546875" customWidth="1"/>
    <col min="7" max="9" width="7.140625" customWidth="1"/>
    <col min="10" max="10" width="3.5703125" customWidth="1"/>
    <col min="11" max="13" width="7.140625" customWidth="1"/>
    <col min="14" max="14" width="3" customWidth="1"/>
    <col min="15" max="16" width="7.140625" customWidth="1"/>
    <col min="17" max="17" width="7.85546875" customWidth="1"/>
    <col min="18" max="18" width="2.85546875" customWidth="1"/>
    <col min="19" max="21" width="7.140625" customWidth="1"/>
    <col min="22" max="22" width="2.7109375" customWidth="1"/>
    <col min="26" max="26" width="3.42578125" customWidth="1"/>
  </cols>
  <sheetData>
    <row r="1" spans="1:29" ht="18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20.25" customHeight="1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29" ht="21" customHeight="1">
      <c r="A5" s="49" t="s">
        <v>80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20.25" customHeight="1">
      <c r="A6" s="5" t="s">
        <v>0</v>
      </c>
      <c r="B6" s="5"/>
      <c r="C6" s="1"/>
      <c r="D6" s="1"/>
      <c r="E6" s="3"/>
      <c r="Q6" s="54"/>
      <c r="R6" s="54"/>
      <c r="S6" s="54"/>
      <c r="T6" s="54"/>
      <c r="U6" s="54"/>
      <c r="AB6" s="33" t="s">
        <v>79</v>
      </c>
    </row>
    <row r="7" spans="1:29" ht="29.25" customHeight="1">
      <c r="A7" s="41" t="s">
        <v>9</v>
      </c>
      <c r="B7" s="36" t="s">
        <v>10</v>
      </c>
      <c r="C7" s="43" t="s">
        <v>1</v>
      </c>
      <c r="D7" s="36" t="s">
        <v>11</v>
      </c>
      <c r="E7" s="36" t="s">
        <v>2</v>
      </c>
      <c r="F7" s="36" t="s">
        <v>3</v>
      </c>
      <c r="G7" s="38" t="s">
        <v>38</v>
      </c>
      <c r="H7" s="38"/>
      <c r="I7" s="38"/>
      <c r="J7" s="55" t="s">
        <v>9</v>
      </c>
      <c r="K7" s="38" t="s">
        <v>12</v>
      </c>
      <c r="L7" s="38"/>
      <c r="M7" s="38"/>
      <c r="N7" s="55" t="s">
        <v>9</v>
      </c>
      <c r="O7" s="38" t="s">
        <v>13</v>
      </c>
      <c r="P7" s="38"/>
      <c r="Q7" s="38"/>
      <c r="R7" s="55" t="s">
        <v>9</v>
      </c>
      <c r="S7" s="38" t="s">
        <v>14</v>
      </c>
      <c r="T7" s="38"/>
      <c r="U7" s="38"/>
      <c r="V7" s="55" t="s">
        <v>9</v>
      </c>
      <c r="W7" s="38" t="s">
        <v>41</v>
      </c>
      <c r="X7" s="38"/>
      <c r="Y7" s="38"/>
      <c r="Z7" s="55" t="s">
        <v>9</v>
      </c>
      <c r="AA7" s="36" t="s">
        <v>42</v>
      </c>
      <c r="AB7" s="36" t="s">
        <v>43</v>
      </c>
      <c r="AC7" s="36" t="s">
        <v>44</v>
      </c>
    </row>
    <row r="8" spans="1:29" ht="29.25" customHeight="1">
      <c r="A8" s="42"/>
      <c r="B8" s="37"/>
      <c r="C8" s="44"/>
      <c r="D8" s="37"/>
      <c r="E8" s="37"/>
      <c r="F8" s="37"/>
      <c r="G8" s="7" t="s">
        <v>42</v>
      </c>
      <c r="H8" s="25" t="s">
        <v>43</v>
      </c>
      <c r="I8" s="26" t="s">
        <v>19</v>
      </c>
      <c r="J8" s="56"/>
      <c r="K8" s="7" t="s">
        <v>42</v>
      </c>
      <c r="L8" s="25" t="s">
        <v>43</v>
      </c>
      <c r="M8" s="26" t="s">
        <v>19</v>
      </c>
      <c r="N8" s="56"/>
      <c r="O8" s="7" t="s">
        <v>42</v>
      </c>
      <c r="P8" s="25" t="s">
        <v>43</v>
      </c>
      <c r="Q8" s="26" t="s">
        <v>19</v>
      </c>
      <c r="R8" s="56"/>
      <c r="S8" s="7" t="s">
        <v>42</v>
      </c>
      <c r="T8" s="25" t="s">
        <v>43</v>
      </c>
      <c r="U8" s="26" t="s">
        <v>19</v>
      </c>
      <c r="V8" s="56"/>
      <c r="W8" s="7" t="s">
        <v>42</v>
      </c>
      <c r="X8" s="25" t="s">
        <v>43</v>
      </c>
      <c r="Y8" s="26" t="s">
        <v>19</v>
      </c>
      <c r="Z8" s="56"/>
      <c r="AA8" s="37"/>
      <c r="AB8" s="37"/>
      <c r="AC8" s="37"/>
    </row>
    <row r="9" spans="1:29" ht="27" customHeight="1">
      <c r="A9" s="2">
        <f>RANK(AC9,AC$6:AC$12,0)</f>
        <v>1</v>
      </c>
      <c r="B9" s="16" t="s">
        <v>29</v>
      </c>
      <c r="C9" s="17" t="s">
        <v>5</v>
      </c>
      <c r="D9" s="13" t="s">
        <v>30</v>
      </c>
      <c r="E9" s="17" t="s">
        <v>25</v>
      </c>
      <c r="F9" s="22" t="s">
        <v>32</v>
      </c>
      <c r="G9" s="27">
        <v>67.5</v>
      </c>
      <c r="H9" s="27">
        <v>70</v>
      </c>
      <c r="I9" s="28">
        <f>(G9+H9)/2</f>
        <v>68.75</v>
      </c>
      <c r="J9" s="4">
        <f>RANK(I9,I$9:I$12,0)</f>
        <v>1</v>
      </c>
      <c r="K9" s="34">
        <v>70.5</v>
      </c>
      <c r="L9" s="34">
        <v>68</v>
      </c>
      <c r="M9" s="28">
        <f>(K9+L9)/2</f>
        <v>69.25</v>
      </c>
      <c r="N9" s="4">
        <f>RANK(M9,M$9:M$12,0)</f>
        <v>1</v>
      </c>
      <c r="O9" s="27">
        <v>65.25</v>
      </c>
      <c r="P9" s="27">
        <v>68</v>
      </c>
      <c r="Q9" s="28">
        <f>(O9+P9)/2</f>
        <v>66.625</v>
      </c>
      <c r="R9" s="4">
        <f>RANK(Q9,Q$9:Q$12,0)</f>
        <v>2</v>
      </c>
      <c r="S9" s="27">
        <v>68.5</v>
      </c>
      <c r="T9" s="27">
        <v>70</v>
      </c>
      <c r="U9" s="28">
        <f>(S9+T9)/2</f>
        <v>69.25</v>
      </c>
      <c r="V9" s="4">
        <f>RANK(U9,U$9:U$12,0)</f>
        <v>1</v>
      </c>
      <c r="W9" s="27">
        <v>70</v>
      </c>
      <c r="X9" s="27">
        <v>70</v>
      </c>
      <c r="Y9" s="28">
        <f>(W9+X9)/2</f>
        <v>70</v>
      </c>
      <c r="Z9" s="4">
        <f>RANK(Y9,Y$9:Y$12,0)</f>
        <v>1</v>
      </c>
      <c r="AA9" s="28">
        <f t="shared" ref="AA9:AB12" si="0">(G9+K9+O9+S9+W9)/5</f>
        <v>68.349999999999994</v>
      </c>
      <c r="AB9" s="28">
        <f t="shared" si="0"/>
        <v>69.2</v>
      </c>
      <c r="AC9" s="28">
        <f>(AA9+AB9)/2</f>
        <v>68.775000000000006</v>
      </c>
    </row>
    <row r="10" spans="1:29" ht="27" customHeight="1">
      <c r="A10" s="2">
        <f>RANK(AC10,AC$6:AC$12,0)</f>
        <v>2</v>
      </c>
      <c r="B10" s="14" t="s">
        <v>60</v>
      </c>
      <c r="C10" s="18" t="s">
        <v>6</v>
      </c>
      <c r="D10" s="14" t="s">
        <v>61</v>
      </c>
      <c r="E10" s="17" t="s">
        <v>25</v>
      </c>
      <c r="F10" s="22" t="s">
        <v>32</v>
      </c>
      <c r="G10" s="27">
        <v>65.25</v>
      </c>
      <c r="H10" s="27">
        <v>68</v>
      </c>
      <c r="I10" s="28">
        <f>(G10+H10)/2</f>
        <v>66.625</v>
      </c>
      <c r="J10" s="4">
        <f>RANK(I10,I$9:I$12,0)</f>
        <v>2</v>
      </c>
      <c r="K10" s="34">
        <v>67.75</v>
      </c>
      <c r="L10" s="34">
        <v>67</v>
      </c>
      <c r="M10" s="28">
        <f>(K10+L10)/2</f>
        <v>67.375</v>
      </c>
      <c r="N10" s="4">
        <f>RANK(M10,M$9:M$12,0)</f>
        <v>2</v>
      </c>
      <c r="O10" s="27">
        <v>66.5</v>
      </c>
      <c r="P10" s="27">
        <v>68</v>
      </c>
      <c r="Q10" s="28">
        <f>(O10+P10)/2</f>
        <v>67.25</v>
      </c>
      <c r="R10" s="4">
        <f>RANK(Q10,Q$9:Q$12,0)</f>
        <v>1</v>
      </c>
      <c r="S10" s="27">
        <v>67.25</v>
      </c>
      <c r="T10" s="27">
        <v>70</v>
      </c>
      <c r="U10" s="28">
        <f>(S10+T10)/2</f>
        <v>68.625</v>
      </c>
      <c r="V10" s="4">
        <f>RANK(U10,U$9:U$12,0)</f>
        <v>2</v>
      </c>
      <c r="W10" s="27">
        <v>67.5</v>
      </c>
      <c r="X10" s="27">
        <v>68</v>
      </c>
      <c r="Y10" s="28">
        <f>(W10+X10)/2</f>
        <v>67.75</v>
      </c>
      <c r="Z10" s="4">
        <f>RANK(Y10,Y$9:Y$12,0)</f>
        <v>2</v>
      </c>
      <c r="AA10" s="28">
        <f t="shared" si="0"/>
        <v>66.849999999999994</v>
      </c>
      <c r="AB10" s="28">
        <f t="shared" si="0"/>
        <v>68.2</v>
      </c>
      <c r="AC10" s="28">
        <f>(AA10+AB10)/2</f>
        <v>67.525000000000006</v>
      </c>
    </row>
    <row r="11" spans="1:29" ht="27" customHeight="1">
      <c r="A11" s="2">
        <f>RANK(AC11,AC$6:AC$12,0)</f>
        <v>3</v>
      </c>
      <c r="B11" s="15" t="s">
        <v>66</v>
      </c>
      <c r="C11" s="19" t="s">
        <v>5</v>
      </c>
      <c r="D11" s="20" t="s">
        <v>67</v>
      </c>
      <c r="E11" s="17" t="s">
        <v>25</v>
      </c>
      <c r="F11" s="22" t="s">
        <v>32</v>
      </c>
      <c r="G11" s="34">
        <v>62.5</v>
      </c>
      <c r="H11" s="34">
        <v>68</v>
      </c>
      <c r="I11" s="28">
        <f>(G11+H11)/2</f>
        <v>65.25</v>
      </c>
      <c r="J11" s="4">
        <f>RANK(I11,I$9:I$12,0)</f>
        <v>3</v>
      </c>
      <c r="K11" s="34">
        <v>63</v>
      </c>
      <c r="L11" s="34">
        <v>67</v>
      </c>
      <c r="M11" s="28">
        <f>(K11+L11)/2</f>
        <v>65</v>
      </c>
      <c r="N11" s="4">
        <f>RANK(M11,M$9:M$12,0)</f>
        <v>4</v>
      </c>
      <c r="O11" s="27">
        <v>58.5</v>
      </c>
      <c r="P11" s="27">
        <v>63</v>
      </c>
      <c r="Q11" s="28">
        <f>(O11+P11)/2</f>
        <v>60.75</v>
      </c>
      <c r="R11" s="4">
        <f>RANK(Q11,Q$9:Q$12,0)</f>
        <v>4</v>
      </c>
      <c r="S11" s="27">
        <v>65</v>
      </c>
      <c r="T11" s="27">
        <v>68</v>
      </c>
      <c r="U11" s="28">
        <f>(S11+T11)/2</f>
        <v>66.5</v>
      </c>
      <c r="V11" s="4">
        <f>RANK(U11,U$9:U$12,0)</f>
        <v>3</v>
      </c>
      <c r="W11" s="27">
        <v>62.25</v>
      </c>
      <c r="X11" s="27">
        <v>67</v>
      </c>
      <c r="Y11" s="28">
        <f>(W11+X11)/2</f>
        <v>64.625</v>
      </c>
      <c r="Z11" s="4">
        <f>RANK(Y11,Y$9:Y$12,0)</f>
        <v>3</v>
      </c>
      <c r="AA11" s="28">
        <f t="shared" si="0"/>
        <v>62.25</v>
      </c>
      <c r="AB11" s="28">
        <f t="shared" si="0"/>
        <v>66.599999999999994</v>
      </c>
      <c r="AC11" s="28">
        <f>(AA11+AB11)/2</f>
        <v>64.424999999999997</v>
      </c>
    </row>
    <row r="12" spans="1:29" ht="27" customHeight="1">
      <c r="A12" s="2">
        <f>RANK(AC12,AC$6:AC$12,0)</f>
        <v>4</v>
      </c>
      <c r="B12" s="15" t="s">
        <v>48</v>
      </c>
      <c r="C12" s="19">
        <v>1</v>
      </c>
      <c r="D12" s="20" t="s">
        <v>49</v>
      </c>
      <c r="E12" s="22" t="s">
        <v>53</v>
      </c>
      <c r="F12" s="22" t="s">
        <v>54</v>
      </c>
      <c r="G12" s="27">
        <v>58.75</v>
      </c>
      <c r="H12" s="27">
        <v>64</v>
      </c>
      <c r="I12" s="28">
        <f>(G12+H12)/2</f>
        <v>61.375</v>
      </c>
      <c r="J12" s="4">
        <f>RANK(I12,I$9:I$12,0)</f>
        <v>4</v>
      </c>
      <c r="K12" s="34">
        <v>64.5</v>
      </c>
      <c r="L12" s="34">
        <v>66</v>
      </c>
      <c r="M12" s="28">
        <f>(K12+L12)/2</f>
        <v>65.25</v>
      </c>
      <c r="N12" s="4">
        <f>RANK(M12,M$9:M$12,0)</f>
        <v>3</v>
      </c>
      <c r="O12" s="27">
        <v>61.25</v>
      </c>
      <c r="P12" s="27">
        <v>63</v>
      </c>
      <c r="Q12" s="28">
        <f>(O12+P12)/2</f>
        <v>62.125</v>
      </c>
      <c r="R12" s="4">
        <f>RANK(Q12,Q$9:Q$12,0)</f>
        <v>3</v>
      </c>
      <c r="S12" s="27">
        <v>63.5</v>
      </c>
      <c r="T12" s="27">
        <v>63</v>
      </c>
      <c r="U12" s="28">
        <f>(S12+T12)/2</f>
        <v>63.25</v>
      </c>
      <c r="V12" s="4">
        <f>RANK(U12,U$9:U$12,0)</f>
        <v>4</v>
      </c>
      <c r="W12" s="27">
        <v>62.5</v>
      </c>
      <c r="X12" s="27">
        <v>63</v>
      </c>
      <c r="Y12" s="28">
        <f>(W12+X12)/2</f>
        <v>62.75</v>
      </c>
      <c r="Z12" s="4">
        <f>RANK(Y12,Y$9:Y$12,0)</f>
        <v>4</v>
      </c>
      <c r="AA12" s="28">
        <f t="shared" si="0"/>
        <v>62.1</v>
      </c>
      <c r="AB12" s="28">
        <f t="shared" si="0"/>
        <v>63.8</v>
      </c>
      <c r="AC12" s="28">
        <f>(AA12+AB12)/2</f>
        <v>62.95</v>
      </c>
    </row>
    <row r="15" spans="1:29">
      <c r="B15" s="29" t="s">
        <v>21</v>
      </c>
      <c r="AA15" t="s">
        <v>34</v>
      </c>
    </row>
    <row r="16" spans="1:29">
      <c r="B16" s="30" t="s">
        <v>22</v>
      </c>
      <c r="AA16" t="s">
        <v>24</v>
      </c>
    </row>
  </sheetData>
  <sortState ref="A10:AC12">
    <sortCondition ref="A9:A12"/>
  </sortState>
  <mergeCells count="25">
    <mergeCell ref="R7:R8"/>
    <mergeCell ref="S7:U7"/>
    <mergeCell ref="Q6:U6"/>
    <mergeCell ref="F7:F8"/>
    <mergeCell ref="G7:I7"/>
    <mergeCell ref="K7:M7"/>
    <mergeCell ref="O7:Q7"/>
    <mergeCell ref="J7:J8"/>
    <mergeCell ref="N7:N8"/>
    <mergeCell ref="AC7:AC8"/>
    <mergeCell ref="A1:AC1"/>
    <mergeCell ref="A2:AC2"/>
    <mergeCell ref="A3:AC3"/>
    <mergeCell ref="A4:AC4"/>
    <mergeCell ref="A5:AC5"/>
    <mergeCell ref="V7:V8"/>
    <mergeCell ref="W7:Y7"/>
    <mergeCell ref="Z7:Z8"/>
    <mergeCell ref="AA7:AA8"/>
    <mergeCell ref="AB7:AB8"/>
    <mergeCell ref="A7:A8"/>
    <mergeCell ref="B7:B8"/>
    <mergeCell ref="C7:C8"/>
    <mergeCell ref="D7:D8"/>
    <mergeCell ref="E7:E8"/>
  </mergeCells>
  <pageMargins left="0" right="0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>
      <selection activeCell="K8" sqref="K8"/>
    </sheetView>
  </sheetViews>
  <sheetFormatPr defaultRowHeight="15"/>
  <cols>
    <col min="1" max="1" width="4.7109375" customWidth="1"/>
    <col min="2" max="2" width="16.42578125" customWidth="1"/>
    <col min="3" max="3" width="6.42578125" customWidth="1"/>
    <col min="4" max="4" width="34" customWidth="1"/>
    <col min="5" max="5" width="14.42578125" customWidth="1"/>
    <col min="6" max="6" width="19.42578125" customWidth="1"/>
    <col min="7" max="7" width="11.140625" customWidth="1"/>
  </cols>
  <sheetData>
    <row r="1" spans="1:7" ht="18">
      <c r="A1" s="45" t="s">
        <v>35</v>
      </c>
      <c r="B1" s="45"/>
      <c r="C1" s="45"/>
      <c r="D1" s="45"/>
      <c r="E1" s="45"/>
      <c r="F1" s="45"/>
      <c r="G1" s="45"/>
    </row>
    <row r="2" spans="1:7" ht="15" customHeight="1">
      <c r="A2" s="46" t="s">
        <v>7</v>
      </c>
      <c r="B2" s="46"/>
      <c r="C2" s="46"/>
      <c r="D2" s="46"/>
      <c r="E2" s="46"/>
      <c r="F2" s="46"/>
      <c r="G2" s="46"/>
    </row>
    <row r="3" spans="1:7">
      <c r="A3" s="47" t="s">
        <v>8</v>
      </c>
      <c r="B3" s="47"/>
      <c r="C3" s="47"/>
      <c r="D3" s="47"/>
      <c r="E3" s="47"/>
      <c r="F3" s="47"/>
      <c r="G3" s="47"/>
    </row>
    <row r="4" spans="1:7" ht="15.75">
      <c r="A4" s="48" t="s">
        <v>81</v>
      </c>
      <c r="B4" s="48"/>
      <c r="C4" s="48"/>
      <c r="D4" s="48"/>
      <c r="E4" s="48"/>
      <c r="F4" s="48"/>
      <c r="G4" s="48"/>
    </row>
    <row r="5" spans="1:7">
      <c r="A5" s="99"/>
      <c r="B5" s="99"/>
      <c r="C5" s="99"/>
      <c r="D5" s="99"/>
      <c r="E5" s="99"/>
      <c r="F5" s="99"/>
      <c r="G5" s="99"/>
    </row>
    <row r="6" spans="1:7" ht="15.75" thickBot="1">
      <c r="A6" s="57" t="s">
        <v>0</v>
      </c>
      <c r="B6" s="57"/>
      <c r="C6" s="1"/>
      <c r="D6" s="1"/>
      <c r="E6" s="3"/>
      <c r="G6" s="33">
        <v>2014</v>
      </c>
    </row>
    <row r="7" spans="1:7" ht="15" customHeight="1">
      <c r="A7" s="58" t="s">
        <v>9</v>
      </c>
      <c r="B7" s="62" t="s">
        <v>10</v>
      </c>
      <c r="C7" s="70" t="s">
        <v>1</v>
      </c>
      <c r="D7" s="77" t="s">
        <v>11</v>
      </c>
      <c r="E7" s="67" t="s">
        <v>2</v>
      </c>
      <c r="F7" s="67" t="s">
        <v>3</v>
      </c>
      <c r="G7" s="61" t="s">
        <v>82</v>
      </c>
    </row>
    <row r="8" spans="1:7" ht="42.75" customHeight="1" thickBot="1">
      <c r="A8" s="90"/>
      <c r="B8" s="91"/>
      <c r="C8" s="92"/>
      <c r="D8" s="93"/>
      <c r="E8" s="94"/>
      <c r="F8" s="94"/>
      <c r="G8" s="95"/>
    </row>
    <row r="9" spans="1:7" ht="26.25" customHeight="1">
      <c r="A9" s="84">
        <v>1</v>
      </c>
      <c r="B9" s="85" t="s">
        <v>29</v>
      </c>
      <c r="C9" s="86" t="s">
        <v>5</v>
      </c>
      <c r="D9" s="87" t="s">
        <v>30</v>
      </c>
      <c r="E9" s="88" t="s">
        <v>25</v>
      </c>
      <c r="F9" s="89" t="s">
        <v>32</v>
      </c>
      <c r="G9" s="96">
        <v>2</v>
      </c>
    </row>
    <row r="10" spans="1:7" ht="26.25" customHeight="1">
      <c r="A10" s="59">
        <v>2</v>
      </c>
      <c r="B10" s="63" t="s">
        <v>60</v>
      </c>
      <c r="C10" s="72" t="s">
        <v>6</v>
      </c>
      <c r="D10" s="79" t="s">
        <v>61</v>
      </c>
      <c r="E10" s="75" t="s">
        <v>25</v>
      </c>
      <c r="F10" s="68" t="s">
        <v>32</v>
      </c>
      <c r="G10" s="97">
        <v>4</v>
      </c>
    </row>
    <row r="11" spans="1:7" ht="26.25" customHeight="1">
      <c r="A11" s="59">
        <v>3</v>
      </c>
      <c r="B11" s="64" t="s">
        <v>28</v>
      </c>
      <c r="C11" s="71" t="s">
        <v>6</v>
      </c>
      <c r="D11" s="80" t="s">
        <v>63</v>
      </c>
      <c r="E11" s="75" t="s">
        <v>25</v>
      </c>
      <c r="F11" s="68" t="s">
        <v>32</v>
      </c>
      <c r="G11" s="97">
        <v>7</v>
      </c>
    </row>
    <row r="12" spans="1:7" ht="26.25" customHeight="1">
      <c r="A12" s="59"/>
      <c r="B12" s="64" t="s">
        <v>62</v>
      </c>
      <c r="C12" s="71" t="s">
        <v>5</v>
      </c>
      <c r="D12" s="78" t="s">
        <v>50</v>
      </c>
      <c r="E12" s="75" t="s">
        <v>74</v>
      </c>
      <c r="F12" s="68" t="s">
        <v>32</v>
      </c>
      <c r="G12" s="97">
        <v>10</v>
      </c>
    </row>
    <row r="13" spans="1:7" ht="27.75" customHeight="1">
      <c r="A13" s="59">
        <v>5</v>
      </c>
      <c r="B13" s="65" t="s">
        <v>48</v>
      </c>
      <c r="C13" s="73">
        <v>1</v>
      </c>
      <c r="D13" s="82" t="s">
        <v>49</v>
      </c>
      <c r="E13" s="68" t="s">
        <v>53</v>
      </c>
      <c r="F13" s="68" t="s">
        <v>54</v>
      </c>
      <c r="G13" s="97">
        <v>10</v>
      </c>
    </row>
    <row r="14" spans="1:7" ht="26.25" customHeight="1">
      <c r="A14" s="59">
        <v>6</v>
      </c>
      <c r="B14" s="63" t="s">
        <v>27</v>
      </c>
      <c r="C14" s="72" t="s">
        <v>5</v>
      </c>
      <c r="D14" s="81" t="s">
        <v>51</v>
      </c>
      <c r="E14" s="68" t="s">
        <v>31</v>
      </c>
      <c r="F14" s="68" t="s">
        <v>33</v>
      </c>
      <c r="G14" s="97">
        <v>14</v>
      </c>
    </row>
    <row r="15" spans="1:7" ht="26.25" customHeight="1">
      <c r="A15" s="59">
        <v>7</v>
      </c>
      <c r="B15" s="65" t="s">
        <v>66</v>
      </c>
      <c r="C15" s="73" t="s">
        <v>5</v>
      </c>
      <c r="D15" s="82" t="s">
        <v>67</v>
      </c>
      <c r="E15" s="75" t="s">
        <v>25</v>
      </c>
      <c r="F15" s="68" t="s">
        <v>32</v>
      </c>
      <c r="G15" s="97">
        <v>15</v>
      </c>
    </row>
    <row r="16" spans="1:7" ht="26.25" customHeight="1">
      <c r="A16" s="59">
        <v>8</v>
      </c>
      <c r="B16" s="64" t="s">
        <v>68</v>
      </c>
      <c r="C16" s="71" t="s">
        <v>6</v>
      </c>
      <c r="D16" s="78" t="s">
        <v>69</v>
      </c>
      <c r="E16" s="75" t="s">
        <v>57</v>
      </c>
      <c r="F16" s="68" t="s">
        <v>32</v>
      </c>
      <c r="G16" s="97">
        <v>15</v>
      </c>
    </row>
    <row r="17" spans="1:7" ht="26.25" customHeight="1" thickBot="1">
      <c r="A17" s="60">
        <v>9</v>
      </c>
      <c r="B17" s="66" t="s">
        <v>64</v>
      </c>
      <c r="C17" s="74">
        <v>1</v>
      </c>
      <c r="D17" s="83" t="s">
        <v>65</v>
      </c>
      <c r="E17" s="76" t="s">
        <v>25</v>
      </c>
      <c r="F17" s="69" t="s">
        <v>32</v>
      </c>
      <c r="G17" s="98">
        <v>15</v>
      </c>
    </row>
    <row r="20" spans="1:7">
      <c r="B20" s="9"/>
    </row>
    <row r="21" spans="1:7">
      <c r="B21" s="35"/>
      <c r="C21" s="35"/>
    </row>
  </sheetData>
  <mergeCells count="12">
    <mergeCell ref="G7:G8"/>
    <mergeCell ref="B21:C21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scale="8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МП</vt:lpstr>
      <vt:lpstr>СП1</vt:lpstr>
      <vt:lpstr>БП</vt:lpstr>
      <vt:lpstr>КЮР</vt:lpstr>
      <vt:lpstr>Абсолютный чемпионат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Аркадий</cp:lastModifiedBy>
  <cp:lastPrinted>2014-06-21T11:40:58Z</cp:lastPrinted>
  <dcterms:created xsi:type="dcterms:W3CDTF">2011-01-22T19:53:48Z</dcterms:created>
  <dcterms:modified xsi:type="dcterms:W3CDTF">2014-07-08T18:57:58Z</dcterms:modified>
</cp:coreProperties>
</file>