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120" windowWidth="15135" windowHeight="8130" activeTab="3"/>
  </bookViews>
  <sheets>
    <sheet name="ПП юниоры" sheetId="2" r:id="rId1"/>
    <sheet name="КП юниоры" sheetId="4" r:id="rId2"/>
    <sheet name="ЛП юниоры" sheetId="8" r:id="rId3"/>
    <sheet name="Кубок НО" sheetId="9" r:id="rId4"/>
  </sheets>
  <calcPr calcId="125725"/>
</workbook>
</file>

<file path=xl/calcChain.xml><?xml version="1.0" encoding="utf-8"?>
<calcChain xmlns="http://schemas.openxmlformats.org/spreadsheetml/2006/main">
  <c r="Q10" i="8"/>
  <c r="R10" s="1"/>
  <c r="O10"/>
  <c r="N10"/>
  <c r="L10"/>
  <c r="K10"/>
  <c r="I10"/>
  <c r="H10"/>
  <c r="Q11"/>
  <c r="R11" s="1"/>
  <c r="O11"/>
  <c r="N11"/>
  <c r="L11"/>
  <c r="K11"/>
  <c r="I11"/>
  <c r="H11"/>
  <c r="Q9"/>
  <c r="R9" s="1"/>
  <c r="O9"/>
  <c r="N9"/>
  <c r="L9"/>
  <c r="K9"/>
  <c r="I9"/>
  <c r="H9"/>
  <c r="H9" i="4"/>
  <c r="I9"/>
  <c r="K9"/>
  <c r="L9"/>
  <c r="N9"/>
  <c r="O9"/>
  <c r="Q9"/>
  <c r="R9"/>
  <c r="H13"/>
  <c r="I13"/>
  <c r="K13"/>
  <c r="L13"/>
  <c r="N13"/>
  <c r="O13"/>
  <c r="Q13"/>
  <c r="R13"/>
  <c r="H15" i="2" l="1"/>
  <c r="I15"/>
  <c r="K15"/>
  <c r="L15"/>
  <c r="N15"/>
  <c r="O15"/>
  <c r="Q15"/>
  <c r="R15"/>
  <c r="H16" i="4"/>
  <c r="I16"/>
  <c r="K16"/>
  <c r="L16"/>
  <c r="N16"/>
  <c r="O16"/>
  <c r="Q16"/>
  <c r="R16" s="1"/>
  <c r="H17"/>
  <c r="I17"/>
  <c r="K17"/>
  <c r="L17"/>
  <c r="N17"/>
  <c r="O17"/>
  <c r="Q17"/>
  <c r="H12"/>
  <c r="I12"/>
  <c r="K12"/>
  <c r="L12"/>
  <c r="N12"/>
  <c r="O12"/>
  <c r="Q12"/>
  <c r="R12" s="1"/>
  <c r="H14"/>
  <c r="I14"/>
  <c r="K14"/>
  <c r="L14"/>
  <c r="N14"/>
  <c r="O14"/>
  <c r="Q14"/>
  <c r="R14" s="1"/>
  <c r="H9" i="2"/>
  <c r="I9"/>
  <c r="K9"/>
  <c r="L9"/>
  <c r="N9"/>
  <c r="O9"/>
  <c r="Q9"/>
  <c r="R9" s="1"/>
  <c r="H13"/>
  <c r="I13"/>
  <c r="K13"/>
  <c r="L13"/>
  <c r="N13"/>
  <c r="O13"/>
  <c r="Q13"/>
  <c r="R13" s="1"/>
  <c r="H14"/>
  <c r="I14"/>
  <c r="K14"/>
  <c r="L14"/>
  <c r="N14"/>
  <c r="O14"/>
  <c r="Q14"/>
  <c r="R14" s="1"/>
  <c r="H11" i="4"/>
  <c r="I11"/>
  <c r="K11"/>
  <c r="L11"/>
  <c r="N11"/>
  <c r="O11"/>
  <c r="Q11"/>
  <c r="R11" s="1"/>
  <c r="H12" i="2"/>
  <c r="I12"/>
  <c r="K12"/>
  <c r="L12"/>
  <c r="N12"/>
  <c r="O12"/>
  <c r="Q12"/>
  <c r="R12" s="1"/>
  <c r="H11"/>
  <c r="I11"/>
  <c r="K11"/>
  <c r="L11"/>
  <c r="N11"/>
  <c r="O11"/>
  <c r="Q11"/>
  <c r="R11" s="1"/>
  <c r="H10" i="4"/>
  <c r="I10"/>
  <c r="K10"/>
  <c r="L10"/>
  <c r="N10"/>
  <c r="O10"/>
  <c r="Q10"/>
  <c r="R10" s="1"/>
  <c r="H17" i="2"/>
  <c r="I17"/>
  <c r="K17"/>
  <c r="L17"/>
  <c r="N17"/>
  <c r="O17"/>
  <c r="Q17"/>
  <c r="R17" s="1"/>
  <c r="H16"/>
  <c r="I16"/>
  <c r="K16"/>
  <c r="L16"/>
  <c r="N16"/>
  <c r="O16"/>
  <c r="Q16"/>
  <c r="R16" s="1"/>
  <c r="H15" i="4"/>
  <c r="I15"/>
  <c r="K15"/>
  <c r="L15"/>
  <c r="N15"/>
  <c r="O15"/>
  <c r="Q15"/>
  <c r="Q10" i="2"/>
  <c r="R10" s="1"/>
  <c r="O10"/>
  <c r="L10"/>
  <c r="I10"/>
  <c r="N10"/>
  <c r="K10"/>
  <c r="H10"/>
  <c r="A9" i="4" l="1"/>
  <c r="R17"/>
  <c r="A9" i="2"/>
  <c r="A10"/>
  <c r="R15" i="4"/>
</calcChain>
</file>

<file path=xl/sharedStrings.xml><?xml version="1.0" encoding="utf-8"?>
<sst xmlns="http://schemas.openxmlformats.org/spreadsheetml/2006/main" count="235" uniqueCount="78">
  <si>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</si>
  <si>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</si>
  <si>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</si>
  <si>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</si>
  <si>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</si>
  <si>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кмс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</si>
  <si>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</si>
  <si>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</si>
  <si>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</si>
  <si>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</si>
  <si>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</si>
  <si>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</si>
  <si>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</si>
  <si>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Кол. ошиб.</t>
  </si>
  <si>
    <t>Всего баллов</t>
  </si>
  <si>
    <t>Всего %</t>
  </si>
  <si>
    <t>Баллы</t>
  </si>
  <si>
    <t>%</t>
  </si>
  <si>
    <t>Командный приз. Юниоры.</t>
  </si>
  <si>
    <t>Главный судья</t>
  </si>
  <si>
    <t>Главный секретарь</t>
  </si>
  <si>
    <t>Вып.норм.</t>
  </si>
  <si>
    <t>Кол.ошиб.</t>
  </si>
  <si>
    <t>Ниж.обл.</t>
  </si>
  <si>
    <t>Соколова Е.</t>
  </si>
  <si>
    <t>СДЮСШОР</t>
  </si>
  <si>
    <r>
      <t>ЗАВИСТНИК-</t>
    </r>
    <r>
      <rPr>
        <sz val="9"/>
        <color indexed="8"/>
        <rFont val="Verdana"/>
        <family val="2"/>
        <charset val="204"/>
      </rPr>
      <t>99,т.гнед.,мер.</t>
    </r>
  </si>
  <si>
    <r>
      <t xml:space="preserve">ДИКМАРОВА   </t>
    </r>
    <r>
      <rPr>
        <sz val="8"/>
        <color indexed="8"/>
        <rFont val="Verdana"/>
        <family val="2"/>
        <charset val="204"/>
      </rPr>
      <t>Алена,1993</t>
    </r>
  </si>
  <si>
    <r>
      <t>ФАРВАТЕР-</t>
    </r>
    <r>
      <rPr>
        <sz val="8"/>
        <color indexed="8"/>
        <rFont val="Verdana"/>
        <family val="2"/>
        <charset val="204"/>
      </rPr>
      <t>06,гнед.,жер., Ниж.обл.</t>
    </r>
  </si>
  <si>
    <r>
      <t>НОВОЖИЛОВА</t>
    </r>
    <r>
      <rPr>
        <sz val="9"/>
        <color indexed="8"/>
        <rFont val="Verdana"/>
        <family val="2"/>
        <charset val="204"/>
      </rPr>
      <t xml:space="preserve"> Любовь, 1995</t>
    </r>
  </si>
  <si>
    <t>ч/в</t>
  </si>
  <si>
    <r>
      <t xml:space="preserve">ДЕДИКОВА   </t>
    </r>
    <r>
      <rPr>
        <sz val="9"/>
        <color indexed="8"/>
        <rFont val="Verdana"/>
        <family val="2"/>
        <charset val="204"/>
      </rPr>
      <t>Екатерина,1998</t>
    </r>
  </si>
  <si>
    <r>
      <t xml:space="preserve">УГЛОВА </t>
    </r>
    <r>
      <rPr>
        <sz val="9"/>
        <color indexed="8"/>
        <rFont val="Verdana"/>
        <family val="2"/>
        <charset val="204"/>
      </rPr>
      <t>Маргарита,1973</t>
    </r>
  </si>
  <si>
    <r>
      <t>ПОПУЛЯРНЫЙ ХИТ-</t>
    </r>
    <r>
      <rPr>
        <sz val="9"/>
        <color indexed="8"/>
        <rFont val="Verdana"/>
        <family val="2"/>
        <charset val="204"/>
      </rPr>
      <t>04,рыж.</t>
    </r>
  </si>
  <si>
    <r>
      <t xml:space="preserve">ЗОЛОТНИЦЫНА </t>
    </r>
    <r>
      <rPr>
        <sz val="9"/>
        <color indexed="8"/>
        <rFont val="Verdana"/>
        <family val="2"/>
        <charset val="204"/>
      </rPr>
      <t>Татьяна,1994</t>
    </r>
  </si>
  <si>
    <r>
      <t>ГИБРАЛТАР-</t>
    </r>
    <r>
      <rPr>
        <sz val="9"/>
        <color indexed="8"/>
        <rFont val="Verdana"/>
        <family val="2"/>
        <charset val="204"/>
      </rPr>
      <t>07,гнед.,мер.</t>
    </r>
  </si>
  <si>
    <r>
      <t xml:space="preserve">ЛИПАТОВА </t>
    </r>
    <r>
      <rPr>
        <sz val="9"/>
        <color indexed="8"/>
        <rFont val="Verdana"/>
        <family val="2"/>
        <charset val="204"/>
      </rPr>
      <t>Валерия,1995</t>
    </r>
  </si>
  <si>
    <r>
      <t>ВИЛЬМА-</t>
    </r>
    <r>
      <rPr>
        <sz val="9"/>
        <color indexed="8"/>
        <rFont val="Verdana"/>
        <family val="2"/>
        <charset val="204"/>
      </rPr>
      <t>04</t>
    </r>
  </si>
  <si>
    <r>
      <t xml:space="preserve">ДУКСИНА  </t>
    </r>
    <r>
      <rPr>
        <sz val="9"/>
        <color indexed="8"/>
        <rFont val="Verdana"/>
        <family val="2"/>
        <charset val="204"/>
      </rPr>
      <t>Анастасия, 1994</t>
    </r>
  </si>
  <si>
    <r>
      <t>ЭЙР ВОЯЖ-</t>
    </r>
    <r>
      <rPr>
        <sz val="9"/>
        <color indexed="8"/>
        <rFont val="Verdana"/>
        <family val="2"/>
        <charset val="204"/>
      </rPr>
      <t>06,рыж.,мер., Нижег.обл.</t>
    </r>
  </si>
  <si>
    <r>
      <t xml:space="preserve">ФИЛИППОВА  </t>
    </r>
    <r>
      <rPr>
        <sz val="8"/>
        <color indexed="8"/>
        <rFont val="Verdana"/>
        <family val="2"/>
        <charset val="204"/>
      </rPr>
      <t>Ирина,1995</t>
    </r>
  </si>
  <si>
    <r>
      <t>САПФИР-</t>
    </r>
    <r>
      <rPr>
        <sz val="8"/>
        <color indexed="8"/>
        <rFont val="Verdana"/>
        <family val="2"/>
        <charset val="204"/>
      </rPr>
      <t>04,мер.,сер.,терск.</t>
    </r>
  </si>
  <si>
    <t>ч/в СДЮСШОР</t>
  </si>
  <si>
    <r>
      <t xml:space="preserve">БАЛАШОВ  </t>
    </r>
    <r>
      <rPr>
        <sz val="8"/>
        <color indexed="8"/>
        <rFont val="Verdana"/>
        <family val="2"/>
        <charset val="204"/>
      </rPr>
      <t>Дмитрий,1995</t>
    </r>
  </si>
  <si>
    <r>
      <t>ПЕРИГЕЙ-</t>
    </r>
    <r>
      <rPr>
        <sz val="8"/>
        <color indexed="8"/>
        <rFont val="Verdana"/>
        <family val="2"/>
        <charset val="204"/>
      </rPr>
      <t>02,гнед.,мер.</t>
    </r>
  </si>
  <si>
    <t>в/к</t>
  </si>
  <si>
    <r>
      <t>ПАРАДОКС-</t>
    </r>
    <r>
      <rPr>
        <sz val="9"/>
        <color indexed="8"/>
        <rFont val="Verdana"/>
        <family val="2"/>
        <charset val="204"/>
      </rPr>
      <t>01,рыж.,мер.</t>
    </r>
  </si>
  <si>
    <t>Кубок Нижегородской области</t>
  </si>
  <si>
    <t>24.03.14г.</t>
  </si>
  <si>
    <t>СДЮСШОР ч/в</t>
  </si>
  <si>
    <t>26.03.14г.</t>
  </si>
  <si>
    <t>Русинова Е.</t>
  </si>
  <si>
    <r>
      <t xml:space="preserve">ШАНДАК </t>
    </r>
    <r>
      <rPr>
        <sz val="9"/>
        <color indexed="8"/>
        <rFont val="Verdana"/>
        <family val="2"/>
        <charset val="204"/>
      </rPr>
      <t>Наталья,1985</t>
    </r>
  </si>
  <si>
    <r>
      <t>ВАЛЬС МЕНДЕЛЬСОНА-</t>
    </r>
    <r>
      <rPr>
        <sz val="9"/>
        <color indexed="8"/>
        <rFont val="Verdana"/>
        <family val="2"/>
        <charset val="204"/>
      </rPr>
      <t>08, вор., мерин</t>
    </r>
  </si>
  <si>
    <t>мс</t>
  </si>
  <si>
    <r>
      <t>Судьи:Н</t>
    </r>
    <r>
      <rPr>
        <sz val="11"/>
        <color indexed="8"/>
        <rFont val="Verdana"/>
        <family val="2"/>
        <charset val="204"/>
      </rPr>
      <t>-Ирсецкая Е.,</t>
    </r>
    <r>
      <rPr>
        <b/>
        <sz val="11"/>
        <color indexed="8"/>
        <rFont val="Verdana"/>
        <family val="2"/>
        <charset val="204"/>
      </rPr>
      <t>С</t>
    </r>
    <r>
      <rPr>
        <sz val="11"/>
        <color indexed="8"/>
        <rFont val="Verdana"/>
        <family val="2"/>
        <charset val="204"/>
      </rPr>
      <t>-Соколова О.,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-Русинова Е.</t>
    </r>
  </si>
  <si>
    <r>
      <t xml:space="preserve">АВДЕЕВА </t>
    </r>
    <r>
      <rPr>
        <sz val="9"/>
        <color indexed="8"/>
        <rFont val="Verdana"/>
        <family val="2"/>
        <charset val="204"/>
      </rPr>
      <t>Ольга,1996</t>
    </r>
  </si>
  <si>
    <r>
      <t>ЭРМИТАЖ-</t>
    </r>
    <r>
      <rPr>
        <sz val="9"/>
        <color indexed="8"/>
        <rFont val="Verdana"/>
        <family val="2"/>
        <charset val="204"/>
      </rPr>
      <t>04</t>
    </r>
  </si>
  <si>
    <t>27.03.14г.</t>
  </si>
  <si>
    <r>
      <t>Судьи:Н</t>
    </r>
    <r>
      <rPr>
        <sz val="11"/>
        <color indexed="8"/>
        <rFont val="Verdana"/>
        <family val="2"/>
        <charset val="204"/>
      </rPr>
      <t xml:space="preserve">-Ирсецкая Е.,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Русинова Е.,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-Соколова О.</t>
    </r>
  </si>
  <si>
    <t>Личный приз. Юниоры.</t>
  </si>
  <si>
    <r>
      <t>Судьи:Н</t>
    </r>
    <r>
      <rPr>
        <sz val="11"/>
        <color indexed="8"/>
        <rFont val="Verdana"/>
        <family val="2"/>
        <charset val="204"/>
      </rPr>
      <t xml:space="preserve">-Соколова О.,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Ирсецкая Е.,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-Русинова Е.</t>
    </r>
  </si>
  <si>
    <t>Предварительный приз. Юниоры.</t>
  </si>
  <si>
    <t>24 - 28 марта 2014 г.</t>
  </si>
  <si>
    <t>Всего сумма мест</t>
  </si>
  <si>
    <t>Всего сумма %</t>
  </si>
  <si>
    <t>Нижегородская область</t>
  </si>
  <si>
    <r>
      <t xml:space="preserve">АВДЕЕВА       </t>
    </r>
    <r>
      <rPr>
        <sz val="10"/>
        <color theme="1"/>
        <rFont val="Calibri"/>
        <family val="2"/>
        <charset val="204"/>
      </rPr>
      <t>Ольга, 1996</t>
    </r>
  </si>
  <si>
    <t>ГБОУДОД НОСДЮСШОР</t>
  </si>
  <si>
    <t>Лебедев Ю.</t>
  </si>
  <si>
    <t xml:space="preserve">Абсолютное Первенство. Юниоры </t>
  </si>
  <si>
    <t>Липатова Е.</t>
  </si>
  <si>
    <r>
      <t xml:space="preserve">ЛИПАТОВА </t>
    </r>
    <r>
      <rPr>
        <sz val="10"/>
        <color indexed="8"/>
        <rFont val="Calibri"/>
        <family val="2"/>
        <charset val="204"/>
      </rPr>
      <t>Валерия,1995</t>
    </r>
  </si>
  <si>
    <r>
      <t xml:space="preserve">ЗОЛОТНИЦЫНА </t>
    </r>
    <r>
      <rPr>
        <sz val="10"/>
        <color indexed="8"/>
        <rFont val="Calibri"/>
        <family val="2"/>
        <charset val="204"/>
      </rPr>
      <t>Татьяна,1994</t>
    </r>
  </si>
  <si>
    <t>Эрмитаж - 04</t>
  </si>
  <si>
    <r>
      <t>ВИЛЬМА-</t>
    </r>
    <r>
      <rPr>
        <sz val="10"/>
        <color indexed="8"/>
        <rFont val="Calibri"/>
        <family val="2"/>
        <charset val="204"/>
      </rPr>
      <t>04, гнедая, коб., KWPN Numero Uno, Голландия</t>
    </r>
  </si>
  <si>
    <r>
      <t>ГИБРАЛТАР-</t>
    </r>
    <r>
      <rPr>
        <sz val="10"/>
        <color indexed="8"/>
        <rFont val="Calibri"/>
        <family val="2"/>
        <charset val="204"/>
      </rPr>
      <t>07,гнед.,мер.</t>
    </r>
  </si>
  <si>
    <t>Памятина С.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</si>
</sst>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7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2"/>
      <color indexed="8"/>
      <name val="Calibri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indexed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6" fillId="0" borderId="0" xfId="0" applyFont="1"/>
    <xf numFmtId="0" fontId="16" fillId="0" borderId="2" xfId="0" applyFont="1" applyBorder="1" applyAlignment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 textRotation="90" wrapText="1"/>
      <protection locked="0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/>
    <xf numFmtId="1" fontId="12" fillId="2" borderId="3" xfId="1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/>
    <xf numFmtId="0" fontId="15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5" fillId="0" borderId="4" xfId="0" applyFont="1" applyBorder="1" applyAlignment="1"/>
    <xf numFmtId="165" fontId="16" fillId="0" borderId="2" xfId="0" applyNumberFormat="1" applyFont="1" applyBorder="1" applyAlignment="1">
      <alignment horizontal="center" vertic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 applyAlignment="1" applyProtection="1">
      <alignment horizontal="center" vertical="center" textRotation="90" wrapText="1"/>
      <protection locked="0"/>
    </xf>
    <xf numFmtId="0" fontId="11" fillId="2" borderId="6" xfId="2" applyFont="1" applyFill="1" applyBorder="1" applyAlignment="1" applyProtection="1">
      <alignment horizontal="center" vertical="center" textRotation="90" wrapText="1"/>
      <protection locked="0"/>
    </xf>
    <xf numFmtId="0" fontId="11" fillId="2" borderId="3" xfId="2" applyFont="1" applyFill="1" applyBorder="1" applyAlignment="1" applyProtection="1">
      <alignment horizontal="center" vertical="center" wrapText="1"/>
      <protection locked="0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8" fillId="2" borderId="3" xfId="2" applyFont="1" applyFill="1" applyBorder="1" applyAlignment="1" applyProtection="1">
      <alignment horizontal="center" vertical="center" textRotation="90" wrapText="1"/>
      <protection locked="0"/>
    </xf>
    <xf numFmtId="0" fontId="8" fillId="2" borderId="6" xfId="2" applyFont="1" applyFill="1" applyBorder="1" applyAlignment="1" applyProtection="1">
      <alignment horizontal="center" vertical="center" textRotation="90" wrapText="1"/>
      <protection locked="0"/>
    </xf>
    <xf numFmtId="0" fontId="8" fillId="2" borderId="3" xfId="2" applyFont="1" applyFill="1" applyBorder="1" applyAlignment="1" applyProtection="1">
      <alignment horizontal="left" textRotation="90"/>
      <protection locked="0"/>
    </xf>
    <xf numFmtId="0" fontId="8" fillId="2" borderId="5" xfId="2" applyFont="1" applyFill="1" applyBorder="1" applyAlignment="1" applyProtection="1">
      <alignment horizontal="left" textRotation="90"/>
      <protection locked="0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3" xfId="2" applyFont="1" applyFill="1" applyBorder="1" applyAlignment="1" applyProtection="1">
      <alignment horizontal="center" textRotation="90" wrapText="1"/>
      <protection locked="0"/>
    </xf>
    <xf numFmtId="0" fontId="8" fillId="2" borderId="5" xfId="2" applyFont="1" applyFill="1" applyBorder="1" applyAlignment="1" applyProtection="1">
      <alignment horizontal="center" textRotation="90" wrapText="1"/>
      <protection locked="0"/>
    </xf>
    <xf numFmtId="0" fontId="11" fillId="2" borderId="3" xfId="2" applyFont="1" applyFill="1" applyBorder="1" applyAlignment="1" applyProtection="1">
      <alignment horizontal="center" textRotation="90"/>
      <protection locked="0"/>
    </xf>
    <xf numFmtId="0" fontId="11" fillId="2" borderId="5" xfId="2" applyFont="1" applyFill="1" applyBorder="1" applyAlignment="1" applyProtection="1">
      <alignment horizontal="center" textRotation="90"/>
      <protection locked="0"/>
    </xf>
    <xf numFmtId="164" fontId="11" fillId="2" borderId="3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15" fillId="0" borderId="0" xfId="0" applyFont="1" applyBorder="1" applyAlignment="1"/>
    <xf numFmtId="0" fontId="14" fillId="0" borderId="0" xfId="0" applyFont="1"/>
    <xf numFmtId="0" fontId="10" fillId="0" borderId="0" xfId="0" applyFont="1" applyBorder="1" applyAlignment="1"/>
    <xf numFmtId="0" fontId="11" fillId="2" borderId="7" xfId="2" applyFont="1" applyFill="1" applyBorder="1" applyAlignment="1" applyProtection="1">
      <alignment horizontal="center" vertical="center" textRotation="90" wrapText="1"/>
      <protection locked="0"/>
    </xf>
    <xf numFmtId="0" fontId="11" fillId="2" borderId="8" xfId="2" applyFont="1" applyFill="1" applyBorder="1" applyAlignment="1" applyProtection="1">
      <alignment horizontal="center" vertical="center" wrapText="1"/>
      <protection locked="0"/>
    </xf>
    <xf numFmtId="0" fontId="11" fillId="2" borderId="9" xfId="2" applyFont="1" applyFill="1" applyBorder="1" applyAlignment="1" applyProtection="1">
      <alignment horizontal="center" vertical="center" wrapText="1"/>
      <protection locked="0"/>
    </xf>
    <xf numFmtId="164" fontId="11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2" applyFont="1" applyFill="1" applyBorder="1" applyAlignment="1" applyProtection="1">
      <alignment horizontal="center" vertical="center" textRotation="90" wrapText="1"/>
      <protection locked="0"/>
    </xf>
    <xf numFmtId="0" fontId="11" fillId="2" borderId="11" xfId="2" applyFont="1" applyFill="1" applyBorder="1" applyAlignment="1" applyProtection="1">
      <alignment horizontal="center" vertical="center" wrapText="1"/>
      <protection locked="0"/>
    </xf>
    <xf numFmtId="0" fontId="11" fillId="2" borderId="12" xfId="2" applyFont="1" applyFill="1" applyBorder="1" applyAlignment="1" applyProtection="1">
      <alignment horizontal="center" vertical="center" wrapText="1"/>
      <protection locked="0"/>
    </xf>
    <xf numFmtId="164" fontId="11" fillId="2" borderId="12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24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1" fillId="2" borderId="7" xfId="2" applyFont="1" applyFill="1" applyBorder="1" applyAlignment="1" applyProtection="1">
      <alignment horizontal="center" vertical="center" wrapText="1"/>
      <protection locked="0"/>
    </xf>
    <xf numFmtId="0" fontId="11" fillId="2" borderId="10" xfId="2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Border="1" applyAlignment="1">
      <alignment wrapText="1"/>
    </xf>
    <xf numFmtId="49" fontId="15" fillId="0" borderId="22" xfId="0" applyNumberFormat="1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1" fillId="2" borderId="24" xfId="2" applyFont="1" applyFill="1" applyBorder="1" applyAlignment="1" applyProtection="1">
      <alignment horizontal="center" vertical="center" wrapText="1"/>
      <protection locked="0"/>
    </xf>
    <xf numFmtId="0" fontId="11" fillId="2" borderId="25" xfId="2" applyFont="1" applyFill="1" applyBorder="1" applyAlignment="1" applyProtection="1">
      <alignment horizontal="center" vertical="center" wrapText="1"/>
      <protection locked="0"/>
    </xf>
    <xf numFmtId="0" fontId="8" fillId="2" borderId="8" xfId="2" applyFont="1" applyFill="1" applyBorder="1" applyAlignment="1" applyProtection="1">
      <alignment horizontal="center" vertical="center" textRotation="90" wrapText="1"/>
      <protection locked="0"/>
    </xf>
    <xf numFmtId="0" fontId="8" fillId="2" borderId="11" xfId="2" applyFont="1" applyFill="1" applyBorder="1" applyAlignment="1" applyProtection="1">
      <alignment horizontal="center" vertical="center" textRotation="90" wrapText="1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7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Обычный_Измайлово-2003" xfId="1"/>
    <cellStyle name="Обычный_Лист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1"/>
  <sheetViews>
    <sheetView workbookViewId="0">
      <selection activeCell="D15" sqref="D15"/>
    </sheetView>
  </sheetViews>
  <sheetFormatPr defaultRowHeight="15"/>
  <cols>
    <col min="1" max="1" width="3.28515625" customWidth="1"/>
    <col min="2" max="2" width="17.5703125" customWidth="1"/>
    <col min="3" max="3" width="3.5703125" customWidth="1"/>
    <col min="4" max="4" width="32" customWidth="1"/>
    <col min="5" max="5" width="14.140625" customWidth="1"/>
    <col min="6" max="6" width="8.42578125" customWidth="1"/>
    <col min="7" max="7" width="4.7109375" customWidth="1"/>
    <col min="8" max="8" width="5.7109375" customWidth="1"/>
    <col min="9" max="9" width="2.28515625" customWidth="1"/>
    <col min="10" max="10" width="5.140625" customWidth="1"/>
    <col min="11" max="11" width="6" customWidth="1"/>
    <col min="12" max="12" width="2.140625" customWidth="1"/>
    <col min="13" max="13" width="5" customWidth="1"/>
    <col min="14" max="14" width="5.85546875" customWidth="1"/>
    <col min="15" max="15" width="1.85546875" customWidth="1"/>
    <col min="16" max="16" width="2.5703125" customWidth="1"/>
    <col min="17" max="17" width="4.85546875" customWidth="1"/>
    <col min="18" max="18" width="6" customWidth="1"/>
    <col min="19" max="19" width="3.140625" customWidth="1"/>
  </cols>
  <sheetData>
    <row r="1" spans="1:19" ht="18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>
      <c r="A4" s="22" t="s">
        <v>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>
      <c r="A6" s="18" t="s">
        <v>1</v>
      </c>
      <c r="B6" s="18"/>
      <c r="C6" s="6"/>
      <c r="D6" s="6"/>
      <c r="E6" s="1"/>
      <c r="Q6" s="36" t="s">
        <v>48</v>
      </c>
      <c r="R6" s="36"/>
      <c r="S6" s="36"/>
    </row>
    <row r="7" spans="1:19" ht="15" customHeight="1">
      <c r="A7" s="26" t="s">
        <v>7</v>
      </c>
      <c r="B7" s="28" t="s">
        <v>8</v>
      </c>
      <c r="C7" s="31" t="s">
        <v>2</v>
      </c>
      <c r="D7" s="28" t="s">
        <v>9</v>
      </c>
      <c r="E7" s="28" t="s">
        <v>3</v>
      </c>
      <c r="F7" s="28" t="s">
        <v>4</v>
      </c>
      <c r="G7" s="25" t="s">
        <v>10</v>
      </c>
      <c r="H7" s="25"/>
      <c r="I7" s="25"/>
      <c r="J7" s="25" t="s">
        <v>11</v>
      </c>
      <c r="K7" s="25"/>
      <c r="L7" s="25"/>
      <c r="M7" s="25" t="s">
        <v>12</v>
      </c>
      <c r="N7" s="25"/>
      <c r="O7" s="25"/>
      <c r="P7" s="37" t="s">
        <v>22</v>
      </c>
      <c r="Q7" s="31" t="s">
        <v>14</v>
      </c>
      <c r="R7" s="23" t="s">
        <v>15</v>
      </c>
      <c r="S7" s="33" t="s">
        <v>21</v>
      </c>
    </row>
    <row r="8" spans="1:19" ht="38.25" customHeight="1">
      <c r="A8" s="27"/>
      <c r="B8" s="29"/>
      <c r="C8" s="32"/>
      <c r="D8" s="29"/>
      <c r="E8" s="29"/>
      <c r="F8" s="29"/>
      <c r="G8" s="3" t="s">
        <v>16</v>
      </c>
      <c r="H8" s="4" t="s">
        <v>17</v>
      </c>
      <c r="I8" s="5" t="s">
        <v>7</v>
      </c>
      <c r="J8" s="3" t="s">
        <v>16</v>
      </c>
      <c r="K8" s="4" t="s">
        <v>17</v>
      </c>
      <c r="L8" s="5" t="s">
        <v>7</v>
      </c>
      <c r="M8" s="3" t="s">
        <v>16</v>
      </c>
      <c r="N8" s="4" t="s">
        <v>17</v>
      </c>
      <c r="O8" s="5" t="s">
        <v>7</v>
      </c>
      <c r="P8" s="38"/>
      <c r="Q8" s="32"/>
      <c r="R8" s="24"/>
      <c r="S8" s="34"/>
    </row>
    <row r="9" spans="1:19" ht="27" customHeight="1">
      <c r="A9" s="2">
        <f>RANK(Q9,Q$9:Q$17,0)</f>
        <v>1</v>
      </c>
      <c r="B9" s="13" t="s">
        <v>36</v>
      </c>
      <c r="C9" s="12" t="s">
        <v>5</v>
      </c>
      <c r="D9" s="11" t="s">
        <v>37</v>
      </c>
      <c r="E9" s="15" t="s">
        <v>49</v>
      </c>
      <c r="F9" s="15" t="s">
        <v>23</v>
      </c>
      <c r="G9" s="2">
        <v>233</v>
      </c>
      <c r="H9" s="16">
        <f t="shared" ref="H9:H17" si="0">G9/3.6</f>
        <v>64.722222222222214</v>
      </c>
      <c r="I9" s="2">
        <f t="shared" ref="I9:I17" si="1">RANK(G9,G$9:G$17,0)</f>
        <v>1</v>
      </c>
      <c r="J9" s="2">
        <v>236</v>
      </c>
      <c r="K9" s="16">
        <f t="shared" ref="K9:K17" si="2">J9/3.6</f>
        <v>65.555555555555557</v>
      </c>
      <c r="L9" s="2">
        <f t="shared" ref="L9:L17" si="3">RANK(J9,J$9:J$17,0)</f>
        <v>1</v>
      </c>
      <c r="M9" s="2">
        <v>239</v>
      </c>
      <c r="N9" s="16">
        <f t="shared" ref="N9:N17" si="4">M9/3.6</f>
        <v>66.388888888888886</v>
      </c>
      <c r="O9" s="2">
        <f t="shared" ref="O9:O17" si="5">RANK(M9,M$9:M$17,0)</f>
        <v>1</v>
      </c>
      <c r="P9" s="2"/>
      <c r="Q9" s="2">
        <f t="shared" ref="Q9:Q17" si="6">G9+J9+M9</f>
        <v>708</v>
      </c>
      <c r="R9" s="16">
        <f t="shared" ref="R9:R17" si="7">Q9/10.8</f>
        <v>65.555555555555557</v>
      </c>
      <c r="S9" s="2" t="s">
        <v>5</v>
      </c>
    </row>
    <row r="10" spans="1:19" ht="27" customHeight="1">
      <c r="A10" s="2">
        <f>RANK(Q10,Q$9:Q$17,0)</f>
        <v>2</v>
      </c>
      <c r="B10" s="13" t="s">
        <v>31</v>
      </c>
      <c r="C10" s="12">
        <v>1</v>
      </c>
      <c r="D10" s="11" t="s">
        <v>46</v>
      </c>
      <c r="E10" s="15" t="s">
        <v>25</v>
      </c>
      <c r="F10" s="15" t="s">
        <v>23</v>
      </c>
      <c r="G10" s="2">
        <v>231</v>
      </c>
      <c r="H10" s="16">
        <f t="shared" si="0"/>
        <v>64.166666666666671</v>
      </c>
      <c r="I10" s="2">
        <f t="shared" si="1"/>
        <v>2</v>
      </c>
      <c r="J10" s="19">
        <v>224.4</v>
      </c>
      <c r="K10" s="16">
        <f t="shared" si="2"/>
        <v>62.333333333333336</v>
      </c>
      <c r="L10" s="2">
        <f t="shared" si="3"/>
        <v>3</v>
      </c>
      <c r="M10" s="2">
        <v>218</v>
      </c>
      <c r="N10" s="16">
        <f t="shared" si="4"/>
        <v>60.555555555555557</v>
      </c>
      <c r="O10" s="2">
        <f t="shared" si="5"/>
        <v>6</v>
      </c>
      <c r="P10" s="2"/>
      <c r="Q10" s="2">
        <f t="shared" si="6"/>
        <v>673.4</v>
      </c>
      <c r="R10" s="16">
        <f t="shared" si="7"/>
        <v>62.351851851851848</v>
      </c>
      <c r="S10" s="2">
        <v>1</v>
      </c>
    </row>
    <row r="11" spans="1:19" ht="27" customHeight="1">
      <c r="A11" s="2" t="s">
        <v>45</v>
      </c>
      <c r="B11" s="13" t="s">
        <v>32</v>
      </c>
      <c r="C11" s="12">
        <v>1</v>
      </c>
      <c r="D11" s="11" t="s">
        <v>33</v>
      </c>
      <c r="E11" s="15" t="s">
        <v>30</v>
      </c>
      <c r="F11" s="15" t="s">
        <v>23</v>
      </c>
      <c r="G11" s="2">
        <v>222</v>
      </c>
      <c r="H11" s="16">
        <f t="shared" si="0"/>
        <v>61.666666666666664</v>
      </c>
      <c r="I11" s="2">
        <f t="shared" si="1"/>
        <v>4</v>
      </c>
      <c r="J11" s="2">
        <v>227</v>
      </c>
      <c r="K11" s="16">
        <f t="shared" si="2"/>
        <v>63.055555555555557</v>
      </c>
      <c r="L11" s="2">
        <f t="shared" si="3"/>
        <v>2</v>
      </c>
      <c r="M11" s="19">
        <v>219.5</v>
      </c>
      <c r="N11" s="16">
        <f t="shared" si="4"/>
        <v>60.972222222222221</v>
      </c>
      <c r="O11" s="2">
        <f t="shared" si="5"/>
        <v>4</v>
      </c>
      <c r="P11" s="2"/>
      <c r="Q11" s="2">
        <f t="shared" si="6"/>
        <v>668.5</v>
      </c>
      <c r="R11" s="16">
        <f t="shared" si="7"/>
        <v>61.898148148148145</v>
      </c>
      <c r="S11" s="2">
        <v>1</v>
      </c>
    </row>
    <row r="12" spans="1:19" ht="27" customHeight="1">
      <c r="A12" s="2">
        <v>3</v>
      </c>
      <c r="B12" s="13" t="s">
        <v>34</v>
      </c>
      <c r="C12" s="12">
        <v>1</v>
      </c>
      <c r="D12" s="11" t="s">
        <v>35</v>
      </c>
      <c r="E12" s="15" t="s">
        <v>25</v>
      </c>
      <c r="F12" s="15" t="s">
        <v>23</v>
      </c>
      <c r="G12" s="2">
        <v>219.5</v>
      </c>
      <c r="H12" s="16">
        <f t="shared" si="0"/>
        <v>60.972222222222221</v>
      </c>
      <c r="I12" s="2">
        <f t="shared" si="1"/>
        <v>6</v>
      </c>
      <c r="J12" s="2">
        <v>219</v>
      </c>
      <c r="K12" s="16">
        <f t="shared" si="2"/>
        <v>60.833333333333329</v>
      </c>
      <c r="L12" s="2">
        <f t="shared" si="3"/>
        <v>5</v>
      </c>
      <c r="M12" s="2">
        <v>221</v>
      </c>
      <c r="N12" s="16">
        <f t="shared" si="4"/>
        <v>61.388888888888886</v>
      </c>
      <c r="O12" s="2">
        <f t="shared" si="5"/>
        <v>2</v>
      </c>
      <c r="P12" s="2"/>
      <c r="Q12" s="2">
        <f t="shared" si="6"/>
        <v>659.5</v>
      </c>
      <c r="R12" s="16">
        <f t="shared" si="7"/>
        <v>61.06481481481481</v>
      </c>
      <c r="S12" s="2">
        <v>1</v>
      </c>
    </row>
    <row r="13" spans="1:19" ht="27" customHeight="1">
      <c r="A13" s="2">
        <v>4</v>
      </c>
      <c r="B13" s="17" t="s">
        <v>27</v>
      </c>
      <c r="C13" s="12">
        <v>1</v>
      </c>
      <c r="D13" s="17" t="s">
        <v>28</v>
      </c>
      <c r="E13" s="15" t="s">
        <v>25</v>
      </c>
      <c r="F13" s="15" t="s">
        <v>23</v>
      </c>
      <c r="G13" s="2">
        <v>215</v>
      </c>
      <c r="H13" s="16">
        <f t="shared" si="0"/>
        <v>59.722222222222221</v>
      </c>
      <c r="I13" s="2">
        <f t="shared" si="1"/>
        <v>7</v>
      </c>
      <c r="J13" s="2">
        <v>221</v>
      </c>
      <c r="K13" s="16">
        <f t="shared" si="2"/>
        <v>61.388888888888886</v>
      </c>
      <c r="L13" s="2">
        <f t="shared" si="3"/>
        <v>4</v>
      </c>
      <c r="M13" s="19">
        <v>220.5</v>
      </c>
      <c r="N13" s="16">
        <f t="shared" si="4"/>
        <v>61.25</v>
      </c>
      <c r="O13" s="2">
        <f t="shared" si="5"/>
        <v>3</v>
      </c>
      <c r="P13" s="2"/>
      <c r="Q13" s="2">
        <f t="shared" si="6"/>
        <v>656.5</v>
      </c>
      <c r="R13" s="16">
        <f t="shared" si="7"/>
        <v>60.787037037037031</v>
      </c>
      <c r="S13" s="2">
        <v>1</v>
      </c>
    </row>
    <row r="14" spans="1:19" ht="27" customHeight="1">
      <c r="A14" s="2">
        <v>4</v>
      </c>
      <c r="B14" s="13" t="s">
        <v>29</v>
      </c>
      <c r="C14" s="12">
        <v>1</v>
      </c>
      <c r="D14" s="11" t="s">
        <v>26</v>
      </c>
      <c r="E14" s="15" t="s">
        <v>25</v>
      </c>
      <c r="F14" s="15" t="s">
        <v>23</v>
      </c>
      <c r="G14" s="2">
        <v>220</v>
      </c>
      <c r="H14" s="16">
        <f t="shared" si="0"/>
        <v>61.111111111111107</v>
      </c>
      <c r="I14" s="2">
        <f t="shared" si="1"/>
        <v>5</v>
      </c>
      <c r="J14" s="2">
        <v>217.5</v>
      </c>
      <c r="K14" s="16">
        <f t="shared" si="2"/>
        <v>60.416666666666664</v>
      </c>
      <c r="L14" s="2">
        <f t="shared" si="3"/>
        <v>6</v>
      </c>
      <c r="M14" s="2">
        <v>219</v>
      </c>
      <c r="N14" s="16">
        <f t="shared" si="4"/>
        <v>60.833333333333329</v>
      </c>
      <c r="O14" s="2">
        <f t="shared" si="5"/>
        <v>5</v>
      </c>
      <c r="P14" s="2"/>
      <c r="Q14" s="2">
        <f t="shared" si="6"/>
        <v>656.5</v>
      </c>
      <c r="R14" s="16">
        <f t="shared" si="7"/>
        <v>60.787037037037031</v>
      </c>
      <c r="S14" s="2">
        <v>1</v>
      </c>
    </row>
    <row r="15" spans="1:19" ht="27" customHeight="1">
      <c r="A15" s="2">
        <v>6</v>
      </c>
      <c r="B15" s="13" t="s">
        <v>56</v>
      </c>
      <c r="C15" s="12" t="s">
        <v>5</v>
      </c>
      <c r="D15" s="11" t="s">
        <v>57</v>
      </c>
      <c r="E15" s="15" t="s">
        <v>30</v>
      </c>
      <c r="F15" s="15" t="s">
        <v>23</v>
      </c>
      <c r="G15" s="2">
        <v>223</v>
      </c>
      <c r="H15" s="16">
        <f t="shared" si="0"/>
        <v>61.944444444444443</v>
      </c>
      <c r="I15" s="2">
        <f t="shared" si="1"/>
        <v>3</v>
      </c>
      <c r="J15" s="2">
        <v>210.5</v>
      </c>
      <c r="K15" s="16">
        <f t="shared" si="2"/>
        <v>58.472222222222221</v>
      </c>
      <c r="L15" s="2">
        <f t="shared" si="3"/>
        <v>8</v>
      </c>
      <c r="M15" s="2">
        <v>216.5</v>
      </c>
      <c r="N15" s="16">
        <f t="shared" si="4"/>
        <v>60.138888888888886</v>
      </c>
      <c r="O15" s="2">
        <f t="shared" si="5"/>
        <v>7</v>
      </c>
      <c r="P15" s="2"/>
      <c r="Q15" s="2">
        <f t="shared" si="6"/>
        <v>650</v>
      </c>
      <c r="R15" s="16">
        <f t="shared" si="7"/>
        <v>60.185185185185183</v>
      </c>
      <c r="S15" s="2">
        <v>1</v>
      </c>
    </row>
    <row r="16" spans="1:19" ht="27" customHeight="1">
      <c r="A16" s="2">
        <v>7</v>
      </c>
      <c r="B16" s="17" t="s">
        <v>40</v>
      </c>
      <c r="C16" s="12">
        <v>1</v>
      </c>
      <c r="D16" s="17" t="s">
        <v>41</v>
      </c>
      <c r="E16" s="15" t="s">
        <v>42</v>
      </c>
      <c r="F16" s="15" t="s">
        <v>23</v>
      </c>
      <c r="G16" s="2">
        <v>206.5</v>
      </c>
      <c r="H16" s="16">
        <f t="shared" si="0"/>
        <v>57.361111111111107</v>
      </c>
      <c r="I16" s="2">
        <f t="shared" si="1"/>
        <v>8</v>
      </c>
      <c r="J16" s="2">
        <v>214.5</v>
      </c>
      <c r="K16" s="16">
        <f t="shared" si="2"/>
        <v>59.583333333333329</v>
      </c>
      <c r="L16" s="2">
        <f t="shared" si="3"/>
        <v>7</v>
      </c>
      <c r="M16" s="19">
        <v>201.5</v>
      </c>
      <c r="N16" s="16">
        <f t="shared" si="4"/>
        <v>55.972222222222221</v>
      </c>
      <c r="O16" s="2">
        <f t="shared" si="5"/>
        <v>9</v>
      </c>
      <c r="P16" s="2"/>
      <c r="Q16" s="2">
        <f t="shared" si="6"/>
        <v>622.5</v>
      </c>
      <c r="R16" s="16">
        <f t="shared" si="7"/>
        <v>57.638888888888886</v>
      </c>
      <c r="S16" s="2">
        <v>2</v>
      </c>
    </row>
    <row r="17" spans="1:19" ht="27" customHeight="1">
      <c r="A17" s="2">
        <v>8</v>
      </c>
      <c r="B17" s="13" t="s">
        <v>38</v>
      </c>
      <c r="C17" s="12">
        <v>1</v>
      </c>
      <c r="D17" s="11" t="s">
        <v>39</v>
      </c>
      <c r="E17" s="15" t="s">
        <v>25</v>
      </c>
      <c r="F17" s="15" t="s">
        <v>23</v>
      </c>
      <c r="G17" s="2">
        <v>195.5</v>
      </c>
      <c r="H17" s="16">
        <f t="shared" si="0"/>
        <v>54.305555555555557</v>
      </c>
      <c r="I17" s="2">
        <f t="shared" si="1"/>
        <v>9</v>
      </c>
      <c r="J17" s="2">
        <v>203.5</v>
      </c>
      <c r="K17" s="16">
        <f t="shared" si="2"/>
        <v>56.527777777777779</v>
      </c>
      <c r="L17" s="2">
        <f t="shared" si="3"/>
        <v>9</v>
      </c>
      <c r="M17" s="2">
        <v>203</v>
      </c>
      <c r="N17" s="16">
        <f t="shared" si="4"/>
        <v>56.388888888888886</v>
      </c>
      <c r="O17" s="2">
        <f t="shared" si="5"/>
        <v>8</v>
      </c>
      <c r="P17" s="2"/>
      <c r="Q17" s="2">
        <f t="shared" si="6"/>
        <v>602</v>
      </c>
      <c r="R17" s="16">
        <f t="shared" si="7"/>
        <v>55.74074074074074</v>
      </c>
      <c r="S17" s="2">
        <v>2</v>
      </c>
    </row>
    <row r="20" spans="1:19">
      <c r="B20" t="s">
        <v>19</v>
      </c>
      <c r="K20" t="s">
        <v>51</v>
      </c>
    </row>
    <row r="21" spans="1:19">
      <c r="B21" t="s">
        <v>20</v>
      </c>
      <c r="K21" t="s">
        <v>24</v>
      </c>
    </row>
  </sheetData>
  <sortState ref="A9:S17">
    <sortCondition ref="A9:A17"/>
  </sortState>
  <mergeCells count="19">
    <mergeCell ref="A1:S1"/>
    <mergeCell ref="A2:S2"/>
    <mergeCell ref="A3:S3"/>
    <mergeCell ref="A4:S4"/>
    <mergeCell ref="C7:C8"/>
    <mergeCell ref="S7:S8"/>
    <mergeCell ref="E7:E8"/>
    <mergeCell ref="F7:F8"/>
    <mergeCell ref="D7:D8"/>
    <mergeCell ref="A5:S5"/>
    <mergeCell ref="Q6:S6"/>
    <mergeCell ref="P7:P8"/>
    <mergeCell ref="Q7:Q8"/>
    <mergeCell ref="R7:R8"/>
    <mergeCell ref="G7:I7"/>
    <mergeCell ref="J7:L7"/>
    <mergeCell ref="M7:O7"/>
    <mergeCell ref="A7:A8"/>
    <mergeCell ref="B7:B8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21"/>
  <sheetViews>
    <sheetView topLeftCell="A4" workbookViewId="0">
      <selection activeCell="D24" sqref="D24"/>
    </sheetView>
  </sheetViews>
  <sheetFormatPr defaultRowHeight="15"/>
  <cols>
    <col min="1" max="1" width="3" customWidth="1"/>
    <col min="2" max="2" width="18" customWidth="1"/>
    <col min="3" max="3" width="4.140625" customWidth="1"/>
    <col min="4" max="4" width="33.28515625" customWidth="1"/>
    <col min="5" max="5" width="12.7109375" customWidth="1"/>
    <col min="6" max="6" width="9.5703125" customWidth="1"/>
    <col min="7" max="7" width="5.42578125" customWidth="1"/>
    <col min="8" max="8" width="5.5703125" customWidth="1"/>
    <col min="9" max="9" width="2.7109375" customWidth="1"/>
    <col min="10" max="10" width="5.7109375" customWidth="1"/>
    <col min="11" max="11" width="5.5703125" customWidth="1"/>
    <col min="12" max="12" width="2.5703125" customWidth="1"/>
    <col min="13" max="13" width="5.42578125" customWidth="1"/>
    <col min="14" max="14" width="5.85546875" customWidth="1"/>
    <col min="15" max="15" width="2.7109375" customWidth="1"/>
    <col min="16" max="16" width="2.5703125" customWidth="1"/>
    <col min="17" max="17" width="4.42578125" customWidth="1"/>
    <col min="18" max="18" width="5.42578125" customWidth="1"/>
    <col min="19" max="19" width="3" customWidth="1"/>
  </cols>
  <sheetData>
    <row r="1" spans="1:19" ht="18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>
      <c r="A5" s="35" t="s">
        <v>59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>
      <c r="A6" s="10" t="s">
        <v>1</v>
      </c>
      <c r="B6" s="10"/>
      <c r="C6" s="6"/>
      <c r="D6" s="6"/>
      <c r="E6" s="1"/>
      <c r="O6" s="36" t="s">
        <v>50</v>
      </c>
      <c r="P6" s="36"/>
      <c r="Q6" s="36"/>
      <c r="R6" s="36"/>
      <c r="S6" s="36"/>
    </row>
    <row r="7" spans="1:19" ht="15" customHeight="1">
      <c r="A7" s="26" t="s">
        <v>7</v>
      </c>
      <c r="B7" s="28" t="s">
        <v>8</v>
      </c>
      <c r="C7" s="31" t="s">
        <v>2</v>
      </c>
      <c r="D7" s="28" t="s">
        <v>9</v>
      </c>
      <c r="E7" s="28" t="s">
        <v>3</v>
      </c>
      <c r="F7" s="28" t="s">
        <v>4</v>
      </c>
      <c r="G7" s="43" t="s">
        <v>10</v>
      </c>
      <c r="H7" s="43"/>
      <c r="I7" s="43"/>
      <c r="J7" s="43" t="s">
        <v>11</v>
      </c>
      <c r="K7" s="43"/>
      <c r="L7" s="43"/>
      <c r="M7" s="43" t="s">
        <v>12</v>
      </c>
      <c r="N7" s="43"/>
      <c r="O7" s="43"/>
      <c r="P7" s="31" t="s">
        <v>13</v>
      </c>
      <c r="Q7" s="26" t="s">
        <v>14</v>
      </c>
      <c r="R7" s="41" t="s">
        <v>15</v>
      </c>
      <c r="S7" s="39" t="s">
        <v>21</v>
      </c>
    </row>
    <row r="8" spans="1:19" ht="42" customHeight="1">
      <c r="A8" s="27"/>
      <c r="B8" s="29"/>
      <c r="C8" s="32"/>
      <c r="D8" s="29"/>
      <c r="E8" s="29"/>
      <c r="F8" s="29"/>
      <c r="G8" s="7" t="s">
        <v>16</v>
      </c>
      <c r="H8" s="8" t="s">
        <v>17</v>
      </c>
      <c r="I8" s="9" t="s">
        <v>7</v>
      </c>
      <c r="J8" s="7" t="s">
        <v>16</v>
      </c>
      <c r="K8" s="8" t="s">
        <v>17</v>
      </c>
      <c r="L8" s="9" t="s">
        <v>7</v>
      </c>
      <c r="M8" s="7" t="s">
        <v>16</v>
      </c>
      <c r="N8" s="8" t="s">
        <v>17</v>
      </c>
      <c r="O8" s="9" t="s">
        <v>7</v>
      </c>
      <c r="P8" s="32"/>
      <c r="Q8" s="27"/>
      <c r="R8" s="42"/>
      <c r="S8" s="40"/>
    </row>
    <row r="9" spans="1:19" ht="26.25" customHeight="1">
      <c r="A9" s="14">
        <f>RANK(Q9,Q$9:Q$17,0)</f>
        <v>1</v>
      </c>
      <c r="B9" s="13" t="s">
        <v>36</v>
      </c>
      <c r="C9" s="12" t="s">
        <v>5</v>
      </c>
      <c r="D9" s="11" t="s">
        <v>37</v>
      </c>
      <c r="E9" s="15" t="s">
        <v>42</v>
      </c>
      <c r="F9" s="15" t="s">
        <v>23</v>
      </c>
      <c r="G9" s="19">
        <v>241.5</v>
      </c>
      <c r="H9" s="16">
        <f t="shared" ref="H9:H17" si="0">G9/3.8</f>
        <v>63.55263157894737</v>
      </c>
      <c r="I9" s="2">
        <f t="shared" ref="I9:I17" si="1">RANK(G9,G$9:G$17,0)</f>
        <v>3</v>
      </c>
      <c r="J9" s="2">
        <v>244.5</v>
      </c>
      <c r="K9" s="16">
        <f t="shared" ref="K9:K17" si="2">J9/3.8</f>
        <v>64.342105263157904</v>
      </c>
      <c r="L9" s="2">
        <f t="shared" ref="L9:L17" si="3">RANK(J9,J$9:J$17,0)</f>
        <v>1</v>
      </c>
      <c r="M9" s="2">
        <v>246.5</v>
      </c>
      <c r="N9" s="16">
        <f t="shared" ref="N9:N17" si="4">M9/3.8</f>
        <v>64.868421052631575</v>
      </c>
      <c r="O9" s="2">
        <f t="shared" ref="O9:O17" si="5">RANK(M9,M$9:M$17,0)</f>
        <v>1</v>
      </c>
      <c r="P9" s="2"/>
      <c r="Q9" s="2">
        <f t="shared" ref="Q9:Q17" si="6">G9+J9+M9</f>
        <v>732.5</v>
      </c>
      <c r="R9" s="16">
        <f t="shared" ref="R9:R17" si="7">Q9/11.4</f>
        <v>64.254385964912274</v>
      </c>
      <c r="S9" s="2">
        <v>1</v>
      </c>
    </row>
    <row r="10" spans="1:19" ht="26.25" customHeight="1">
      <c r="A10" s="14" t="s">
        <v>45</v>
      </c>
      <c r="B10" s="13" t="s">
        <v>52</v>
      </c>
      <c r="C10" s="12" t="s">
        <v>54</v>
      </c>
      <c r="D10" s="11" t="s">
        <v>53</v>
      </c>
      <c r="E10" s="15" t="s">
        <v>25</v>
      </c>
      <c r="F10" s="15" t="s">
        <v>23</v>
      </c>
      <c r="G10" s="2">
        <v>242.5</v>
      </c>
      <c r="H10" s="16">
        <f t="shared" si="0"/>
        <v>63.815789473684212</v>
      </c>
      <c r="I10" s="2">
        <f t="shared" si="1"/>
        <v>2</v>
      </c>
      <c r="J10" s="2">
        <v>244.5</v>
      </c>
      <c r="K10" s="16">
        <f t="shared" si="2"/>
        <v>64.342105263157904</v>
      </c>
      <c r="L10" s="2">
        <f t="shared" si="3"/>
        <v>1</v>
      </c>
      <c r="M10" s="2">
        <v>237</v>
      </c>
      <c r="N10" s="16">
        <f t="shared" si="4"/>
        <v>62.368421052631582</v>
      </c>
      <c r="O10" s="2">
        <f t="shared" si="5"/>
        <v>3</v>
      </c>
      <c r="P10" s="2"/>
      <c r="Q10" s="2">
        <f t="shared" si="6"/>
        <v>724</v>
      </c>
      <c r="R10" s="16">
        <f t="shared" si="7"/>
        <v>63.508771929824562</v>
      </c>
      <c r="S10" s="2">
        <v>1</v>
      </c>
    </row>
    <row r="11" spans="1:19" ht="26.25" customHeight="1">
      <c r="A11" s="14">
        <v>2</v>
      </c>
      <c r="B11" s="13" t="s">
        <v>29</v>
      </c>
      <c r="C11" s="12">
        <v>1</v>
      </c>
      <c r="D11" s="11" t="s">
        <v>26</v>
      </c>
      <c r="E11" s="15" t="s">
        <v>25</v>
      </c>
      <c r="F11" s="15" t="s">
        <v>23</v>
      </c>
      <c r="G11" s="2">
        <v>243</v>
      </c>
      <c r="H11" s="16">
        <f t="shared" si="0"/>
        <v>63.947368421052637</v>
      </c>
      <c r="I11" s="2">
        <f t="shared" si="1"/>
        <v>1</v>
      </c>
      <c r="J11" s="2">
        <v>238</v>
      </c>
      <c r="K11" s="16">
        <f t="shared" si="2"/>
        <v>62.631578947368425</v>
      </c>
      <c r="L11" s="2">
        <f t="shared" si="3"/>
        <v>3</v>
      </c>
      <c r="M11" s="2">
        <v>242</v>
      </c>
      <c r="N11" s="16">
        <f t="shared" si="4"/>
        <v>63.684210526315795</v>
      </c>
      <c r="O11" s="2">
        <f t="shared" si="5"/>
        <v>2</v>
      </c>
      <c r="P11" s="2"/>
      <c r="Q11" s="2">
        <f t="shared" si="6"/>
        <v>723</v>
      </c>
      <c r="R11" s="16">
        <f t="shared" si="7"/>
        <v>63.421052631578945</v>
      </c>
      <c r="S11" s="2">
        <v>1</v>
      </c>
    </row>
    <row r="12" spans="1:19" ht="26.25" customHeight="1">
      <c r="A12" s="14">
        <v>3</v>
      </c>
      <c r="B12" s="17" t="s">
        <v>43</v>
      </c>
      <c r="C12" s="12" t="s">
        <v>5</v>
      </c>
      <c r="D12" s="17" t="s">
        <v>44</v>
      </c>
      <c r="E12" s="15" t="s">
        <v>42</v>
      </c>
      <c r="F12" s="15" t="s">
        <v>23</v>
      </c>
      <c r="G12" s="2">
        <v>234</v>
      </c>
      <c r="H12" s="16">
        <f t="shared" si="0"/>
        <v>61.578947368421055</v>
      </c>
      <c r="I12" s="2">
        <f t="shared" si="1"/>
        <v>4</v>
      </c>
      <c r="J12" s="2">
        <v>232</v>
      </c>
      <c r="K12" s="16">
        <f t="shared" si="2"/>
        <v>61.05263157894737</v>
      </c>
      <c r="L12" s="2">
        <f t="shared" si="3"/>
        <v>4</v>
      </c>
      <c r="M12" s="2">
        <v>228.5</v>
      </c>
      <c r="N12" s="16">
        <f t="shared" si="4"/>
        <v>60.131578947368425</v>
      </c>
      <c r="O12" s="2">
        <f t="shared" si="5"/>
        <v>5</v>
      </c>
      <c r="P12" s="2"/>
      <c r="Q12" s="2">
        <f t="shared" si="6"/>
        <v>694.5</v>
      </c>
      <c r="R12" s="16">
        <f t="shared" si="7"/>
        <v>60.921052631578945</v>
      </c>
      <c r="S12" s="2">
        <v>1</v>
      </c>
    </row>
    <row r="13" spans="1:19" ht="26.25" customHeight="1">
      <c r="A13" s="14">
        <v>4</v>
      </c>
      <c r="B13" s="17" t="s">
        <v>27</v>
      </c>
      <c r="C13" s="12">
        <v>1</v>
      </c>
      <c r="D13" s="17" t="s">
        <v>28</v>
      </c>
      <c r="E13" s="15" t="s">
        <v>25</v>
      </c>
      <c r="F13" s="15" t="s">
        <v>23</v>
      </c>
      <c r="G13" s="19">
        <v>230</v>
      </c>
      <c r="H13" s="16">
        <f t="shared" si="0"/>
        <v>60.526315789473685</v>
      </c>
      <c r="I13" s="2">
        <f t="shared" si="1"/>
        <v>5</v>
      </c>
      <c r="J13" s="2">
        <v>227</v>
      </c>
      <c r="K13" s="16">
        <f t="shared" si="2"/>
        <v>59.736842105263158</v>
      </c>
      <c r="L13" s="2">
        <f t="shared" si="3"/>
        <v>7</v>
      </c>
      <c r="M13" s="2">
        <v>230.5</v>
      </c>
      <c r="N13" s="16">
        <f t="shared" si="4"/>
        <v>60.65789473684211</v>
      </c>
      <c r="O13" s="2">
        <f t="shared" si="5"/>
        <v>4</v>
      </c>
      <c r="P13" s="2"/>
      <c r="Q13" s="2">
        <f t="shared" si="6"/>
        <v>687.5</v>
      </c>
      <c r="R13" s="16">
        <f t="shared" si="7"/>
        <v>60.307017543859651</v>
      </c>
      <c r="S13" s="2">
        <v>1</v>
      </c>
    </row>
    <row r="14" spans="1:19" ht="26.25" customHeight="1">
      <c r="A14" s="14">
        <v>5</v>
      </c>
      <c r="B14" s="13" t="s">
        <v>34</v>
      </c>
      <c r="C14" s="12">
        <v>1</v>
      </c>
      <c r="D14" s="11" t="s">
        <v>35</v>
      </c>
      <c r="E14" s="15" t="s">
        <v>25</v>
      </c>
      <c r="F14" s="15" t="s">
        <v>23</v>
      </c>
      <c r="G14" s="2">
        <v>225</v>
      </c>
      <c r="H14" s="16">
        <f t="shared" si="0"/>
        <v>59.21052631578948</v>
      </c>
      <c r="I14" s="2">
        <f t="shared" si="1"/>
        <v>6</v>
      </c>
      <c r="J14" s="2">
        <v>229</v>
      </c>
      <c r="K14" s="16">
        <f t="shared" si="2"/>
        <v>60.263157894736842</v>
      </c>
      <c r="L14" s="2">
        <f t="shared" si="3"/>
        <v>5</v>
      </c>
      <c r="M14" s="2">
        <v>223</v>
      </c>
      <c r="N14" s="16">
        <f t="shared" si="4"/>
        <v>58.684210526315795</v>
      </c>
      <c r="O14" s="2">
        <f t="shared" si="5"/>
        <v>7</v>
      </c>
      <c r="P14" s="2"/>
      <c r="Q14" s="2">
        <f t="shared" si="6"/>
        <v>677</v>
      </c>
      <c r="R14" s="16">
        <f t="shared" si="7"/>
        <v>59.385964912280699</v>
      </c>
      <c r="S14" s="2">
        <v>2</v>
      </c>
    </row>
    <row r="15" spans="1:19" ht="26.25" customHeight="1">
      <c r="A15" s="14">
        <v>6</v>
      </c>
      <c r="B15" s="13" t="s">
        <v>56</v>
      </c>
      <c r="C15" s="12" t="s">
        <v>5</v>
      </c>
      <c r="D15" s="11" t="s">
        <v>57</v>
      </c>
      <c r="E15" s="15" t="s">
        <v>30</v>
      </c>
      <c r="F15" s="15" t="s">
        <v>23</v>
      </c>
      <c r="G15" s="19">
        <v>223</v>
      </c>
      <c r="H15" s="16">
        <f t="shared" si="0"/>
        <v>58.684210526315795</v>
      </c>
      <c r="I15" s="2">
        <f t="shared" si="1"/>
        <v>8</v>
      </c>
      <c r="J15" s="2">
        <v>219</v>
      </c>
      <c r="K15" s="16">
        <f t="shared" si="2"/>
        <v>57.631578947368425</v>
      </c>
      <c r="L15" s="2">
        <f t="shared" si="3"/>
        <v>8</v>
      </c>
      <c r="M15" s="2">
        <v>225.5</v>
      </c>
      <c r="N15" s="16">
        <f t="shared" si="4"/>
        <v>59.342105263157897</v>
      </c>
      <c r="O15" s="2">
        <f t="shared" si="5"/>
        <v>6</v>
      </c>
      <c r="P15" s="2"/>
      <c r="Q15" s="2">
        <f t="shared" si="6"/>
        <v>667.5</v>
      </c>
      <c r="R15" s="16">
        <f t="shared" si="7"/>
        <v>58.55263157894737</v>
      </c>
      <c r="S15" s="2">
        <v>2</v>
      </c>
    </row>
    <row r="16" spans="1:19" ht="26.25" customHeight="1">
      <c r="A16" s="14" t="s">
        <v>45</v>
      </c>
      <c r="B16" s="13" t="s">
        <v>32</v>
      </c>
      <c r="C16" s="12">
        <v>1</v>
      </c>
      <c r="D16" s="11" t="s">
        <v>33</v>
      </c>
      <c r="E16" s="15" t="s">
        <v>30</v>
      </c>
      <c r="F16" s="15" t="s">
        <v>23</v>
      </c>
      <c r="G16" s="2">
        <v>222</v>
      </c>
      <c r="H16" s="16">
        <f t="shared" si="0"/>
        <v>58.421052631578952</v>
      </c>
      <c r="I16" s="2">
        <f t="shared" si="1"/>
        <v>9</v>
      </c>
      <c r="J16" s="2">
        <v>229</v>
      </c>
      <c r="K16" s="16">
        <f t="shared" si="2"/>
        <v>60.263157894736842</v>
      </c>
      <c r="L16" s="2">
        <f t="shared" si="3"/>
        <v>5</v>
      </c>
      <c r="M16" s="2">
        <v>215.5</v>
      </c>
      <c r="N16" s="16">
        <f t="shared" si="4"/>
        <v>56.71052631578948</v>
      </c>
      <c r="O16" s="2">
        <f t="shared" si="5"/>
        <v>9</v>
      </c>
      <c r="P16" s="2"/>
      <c r="Q16" s="2">
        <f t="shared" si="6"/>
        <v>666.5</v>
      </c>
      <c r="R16" s="16">
        <f t="shared" si="7"/>
        <v>58.464912280701753</v>
      </c>
      <c r="S16" s="2">
        <v>2</v>
      </c>
    </row>
    <row r="17" spans="1:19" ht="26.25" customHeight="1">
      <c r="A17" s="14">
        <v>7</v>
      </c>
      <c r="B17" s="17" t="s">
        <v>40</v>
      </c>
      <c r="C17" s="12">
        <v>1</v>
      </c>
      <c r="D17" s="17" t="s">
        <v>41</v>
      </c>
      <c r="E17" s="15" t="s">
        <v>42</v>
      </c>
      <c r="F17" s="15" t="s">
        <v>23</v>
      </c>
      <c r="G17" s="19">
        <v>225</v>
      </c>
      <c r="H17" s="16">
        <f t="shared" si="0"/>
        <v>59.21052631578948</v>
      </c>
      <c r="I17" s="2">
        <f t="shared" si="1"/>
        <v>6</v>
      </c>
      <c r="J17" s="2">
        <v>216.5</v>
      </c>
      <c r="K17" s="16">
        <f t="shared" si="2"/>
        <v>56.973684210526315</v>
      </c>
      <c r="L17" s="2">
        <f t="shared" si="3"/>
        <v>9</v>
      </c>
      <c r="M17" s="2">
        <v>221</v>
      </c>
      <c r="N17" s="16">
        <f t="shared" si="4"/>
        <v>58.15789473684211</v>
      </c>
      <c r="O17" s="2">
        <f t="shared" si="5"/>
        <v>8</v>
      </c>
      <c r="P17" s="2"/>
      <c r="Q17" s="2">
        <f t="shared" si="6"/>
        <v>662.5</v>
      </c>
      <c r="R17" s="16">
        <f t="shared" si="7"/>
        <v>58.114035087719294</v>
      </c>
      <c r="S17" s="2">
        <v>2</v>
      </c>
    </row>
    <row r="20" spans="1:19">
      <c r="B20" t="s">
        <v>19</v>
      </c>
      <c r="N20" t="s">
        <v>51</v>
      </c>
    </row>
    <row r="21" spans="1:19">
      <c r="B21" t="s">
        <v>20</v>
      </c>
      <c r="N21" t="s">
        <v>24</v>
      </c>
    </row>
  </sheetData>
  <sortState ref="A9:S17">
    <sortCondition ref="A9:A17"/>
  </sortState>
  <mergeCells count="19">
    <mergeCell ref="E7:E8"/>
    <mergeCell ref="F7:F8"/>
    <mergeCell ref="P7:P8"/>
    <mergeCell ref="D7:D8"/>
    <mergeCell ref="A7:A8"/>
    <mergeCell ref="B7:B8"/>
    <mergeCell ref="C7:C8"/>
    <mergeCell ref="A1:S1"/>
    <mergeCell ref="A2:S2"/>
    <mergeCell ref="A3:S3"/>
    <mergeCell ref="A4:S4"/>
    <mergeCell ref="A5:S5"/>
    <mergeCell ref="S7:S8"/>
    <mergeCell ref="O6:S6"/>
    <mergeCell ref="Q7:Q8"/>
    <mergeCell ref="R7:R8"/>
    <mergeCell ref="G7:I7"/>
    <mergeCell ref="J7:L7"/>
    <mergeCell ref="M7:O7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"/>
  <sheetViews>
    <sheetView workbookViewId="0">
      <selection activeCell="M18" sqref="M18"/>
    </sheetView>
  </sheetViews>
  <sheetFormatPr defaultRowHeight="15"/>
  <cols>
    <col min="1" max="1" width="4.85546875" customWidth="1"/>
    <col min="2" max="2" width="16.140625" customWidth="1"/>
    <col min="3" max="3" width="5.85546875" customWidth="1"/>
    <col min="4" max="4" width="18.140625" customWidth="1"/>
    <col min="5" max="5" width="11.42578125" customWidth="1"/>
    <col min="6" max="6" width="10.85546875" customWidth="1"/>
    <col min="7" max="8" width="7" customWidth="1"/>
    <col min="9" max="9" width="3" customWidth="1"/>
    <col min="10" max="11" width="6.140625" customWidth="1"/>
    <col min="12" max="12" width="2.85546875" customWidth="1"/>
    <col min="13" max="14" width="6.7109375" customWidth="1"/>
    <col min="15" max="15" width="2.85546875" customWidth="1"/>
    <col min="16" max="16" width="2.7109375" customWidth="1"/>
    <col min="17" max="17" width="5.28515625" customWidth="1"/>
    <col min="18" max="18" width="7" customWidth="1"/>
    <col min="19" max="19" width="3.5703125" customWidth="1"/>
  </cols>
  <sheetData>
    <row r="1" spans="1:19" ht="18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>
      <c r="A5" s="35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>
      <c r="A6" s="10" t="s">
        <v>1</v>
      </c>
      <c r="B6" s="10"/>
      <c r="C6" s="6"/>
      <c r="D6" s="6"/>
      <c r="E6" s="1"/>
      <c r="O6" s="36" t="s">
        <v>58</v>
      </c>
      <c r="P6" s="36"/>
      <c r="Q6" s="36"/>
      <c r="R6" s="36"/>
      <c r="S6" s="36"/>
    </row>
    <row r="7" spans="1:19">
      <c r="A7" s="26" t="s">
        <v>7</v>
      </c>
      <c r="B7" s="28" t="s">
        <v>8</v>
      </c>
      <c r="C7" s="31" t="s">
        <v>2</v>
      </c>
      <c r="D7" s="28" t="s">
        <v>9</v>
      </c>
      <c r="E7" s="28" t="s">
        <v>3</v>
      </c>
      <c r="F7" s="28" t="s">
        <v>4</v>
      </c>
      <c r="G7" s="43" t="s">
        <v>10</v>
      </c>
      <c r="H7" s="43"/>
      <c r="I7" s="43"/>
      <c r="J7" s="43" t="s">
        <v>11</v>
      </c>
      <c r="K7" s="43"/>
      <c r="L7" s="43"/>
      <c r="M7" s="43" t="s">
        <v>12</v>
      </c>
      <c r="N7" s="43"/>
      <c r="O7" s="43"/>
      <c r="P7" s="31" t="s">
        <v>13</v>
      </c>
      <c r="Q7" s="26" t="s">
        <v>14</v>
      </c>
      <c r="R7" s="41" t="s">
        <v>15</v>
      </c>
      <c r="S7" s="39" t="s">
        <v>21</v>
      </c>
    </row>
    <row r="8" spans="1:19" ht="25.5" customHeight="1">
      <c r="A8" s="27"/>
      <c r="B8" s="29"/>
      <c r="C8" s="32"/>
      <c r="D8" s="29"/>
      <c r="E8" s="29"/>
      <c r="F8" s="29"/>
      <c r="G8" s="7" t="s">
        <v>16</v>
      </c>
      <c r="H8" s="8" t="s">
        <v>17</v>
      </c>
      <c r="I8" s="9" t="s">
        <v>7</v>
      </c>
      <c r="J8" s="7" t="s">
        <v>16</v>
      </c>
      <c r="K8" s="8" t="s">
        <v>17</v>
      </c>
      <c r="L8" s="9" t="s">
        <v>7</v>
      </c>
      <c r="M8" s="7" t="s">
        <v>16</v>
      </c>
      <c r="N8" s="8" t="s">
        <v>17</v>
      </c>
      <c r="O8" s="9" t="s">
        <v>7</v>
      </c>
      <c r="P8" s="32"/>
      <c r="Q8" s="27"/>
      <c r="R8" s="42"/>
      <c r="S8" s="40"/>
    </row>
    <row r="9" spans="1:19" ht="29.25" customHeight="1">
      <c r="A9" s="14">
        <v>1</v>
      </c>
      <c r="B9" s="13" t="s">
        <v>36</v>
      </c>
      <c r="C9" s="12" t="s">
        <v>5</v>
      </c>
      <c r="D9" s="11" t="s">
        <v>37</v>
      </c>
      <c r="E9" s="15" t="s">
        <v>42</v>
      </c>
      <c r="F9" s="15" t="s">
        <v>23</v>
      </c>
      <c r="G9" s="19">
        <v>253.5</v>
      </c>
      <c r="H9" s="16">
        <f>G9/3.8</f>
        <v>66.71052631578948</v>
      </c>
      <c r="I9" s="2">
        <f>RANK(G9,G$9:G$17,0)</f>
        <v>1</v>
      </c>
      <c r="J9" s="2">
        <v>249</v>
      </c>
      <c r="K9" s="16">
        <f>J9/3.8</f>
        <v>65.526315789473685</v>
      </c>
      <c r="L9" s="2">
        <f>RANK(J9,J$9:J$17,0)</f>
        <v>1</v>
      </c>
      <c r="M9" s="2">
        <v>256</v>
      </c>
      <c r="N9" s="16">
        <f>M9/3.8</f>
        <v>67.368421052631575</v>
      </c>
      <c r="O9" s="2">
        <f>RANK(M9,M$9:M$17,0)</f>
        <v>1</v>
      </c>
      <c r="P9" s="2"/>
      <c r="Q9" s="2">
        <f>G9+J9+M9</f>
        <v>758.5</v>
      </c>
      <c r="R9" s="16">
        <f>Q9/11.4</f>
        <v>66.535087719298247</v>
      </c>
      <c r="S9" s="2" t="s">
        <v>5</v>
      </c>
    </row>
    <row r="10" spans="1:19" ht="29.25" customHeight="1">
      <c r="A10" s="14">
        <v>2</v>
      </c>
      <c r="B10" s="13" t="s">
        <v>29</v>
      </c>
      <c r="C10" s="12">
        <v>1</v>
      </c>
      <c r="D10" s="11" t="s">
        <v>26</v>
      </c>
      <c r="E10" s="15" t="s">
        <v>25</v>
      </c>
      <c r="F10" s="15" t="s">
        <v>23</v>
      </c>
      <c r="G10" s="2">
        <v>242</v>
      </c>
      <c r="H10" s="16">
        <f>G10/3.8</f>
        <v>63.684210526315795</v>
      </c>
      <c r="I10" s="2">
        <f>RANK(G10,G$9:G$17,0)</f>
        <v>2</v>
      </c>
      <c r="J10" s="2">
        <v>243.5</v>
      </c>
      <c r="K10" s="16">
        <f>J10/3.8</f>
        <v>64.078947368421055</v>
      </c>
      <c r="L10" s="2">
        <f>RANK(J10,J$9:J$17,0)</f>
        <v>2</v>
      </c>
      <c r="M10" s="2">
        <v>245.5</v>
      </c>
      <c r="N10" s="16">
        <f>M10/3.8</f>
        <v>64.60526315789474</v>
      </c>
      <c r="O10" s="2">
        <f>RANK(M10,M$9:M$17,0)</f>
        <v>2</v>
      </c>
      <c r="P10" s="2"/>
      <c r="Q10" s="2">
        <f>G10+J10+M10</f>
        <v>731</v>
      </c>
      <c r="R10" s="16">
        <f>Q10/11.4</f>
        <v>64.122807017543863</v>
      </c>
      <c r="S10" s="2">
        <v>1</v>
      </c>
    </row>
    <row r="11" spans="1:19" ht="29.25" customHeight="1">
      <c r="A11" s="14">
        <v>3</v>
      </c>
      <c r="B11" s="17" t="s">
        <v>43</v>
      </c>
      <c r="C11" s="12" t="s">
        <v>5</v>
      </c>
      <c r="D11" s="17" t="s">
        <v>44</v>
      </c>
      <c r="E11" s="15" t="s">
        <v>42</v>
      </c>
      <c r="F11" s="15" t="s">
        <v>23</v>
      </c>
      <c r="G11" s="2">
        <v>235</v>
      </c>
      <c r="H11" s="16">
        <f>G11/3.8</f>
        <v>61.842105263157897</v>
      </c>
      <c r="I11" s="2">
        <f>RANK(G11,G$9:G$17,0)</f>
        <v>3</v>
      </c>
      <c r="J11" s="2">
        <v>243.5</v>
      </c>
      <c r="K11" s="16">
        <f>J11/3.8</f>
        <v>64.078947368421055</v>
      </c>
      <c r="L11" s="2">
        <f>RANK(J11,J$9:J$17,0)</f>
        <v>2</v>
      </c>
      <c r="M11" s="2">
        <v>240.5</v>
      </c>
      <c r="N11" s="16">
        <f>M11/3.8</f>
        <v>63.289473684210527</v>
      </c>
      <c r="O11" s="2">
        <f>RANK(M11,M$9:M$17,0)</f>
        <v>3</v>
      </c>
      <c r="P11" s="2"/>
      <c r="Q11" s="2">
        <f>G11+J11+M11</f>
        <v>719</v>
      </c>
      <c r="R11" s="16">
        <f>Q11/11.4</f>
        <v>63.070175438596486</v>
      </c>
      <c r="S11" s="2">
        <v>1</v>
      </c>
    </row>
    <row r="14" spans="1:19">
      <c r="B14" t="s">
        <v>19</v>
      </c>
      <c r="N14" t="s">
        <v>51</v>
      </c>
    </row>
    <row r="15" spans="1:19">
      <c r="B15" t="s">
        <v>20</v>
      </c>
      <c r="N15" t="s">
        <v>24</v>
      </c>
    </row>
  </sheetData>
  <sortState ref="A9:S11">
    <sortCondition ref="A9:A11"/>
  </sortState>
  <mergeCells count="19">
    <mergeCell ref="F7:F8"/>
    <mergeCell ref="A1:S1"/>
    <mergeCell ref="A2:S2"/>
    <mergeCell ref="A3:S3"/>
    <mergeCell ref="A4:S4"/>
    <mergeCell ref="A5:S5"/>
    <mergeCell ref="O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tabSelected="1" workbookViewId="0">
      <selection activeCell="K15" sqref="K15"/>
    </sheetView>
  </sheetViews>
  <sheetFormatPr defaultRowHeight="15"/>
  <cols>
    <col min="1" max="1" width="5.140625" customWidth="1"/>
    <col min="2" max="2" width="36.85546875" customWidth="1"/>
    <col min="3" max="3" width="6.5703125" customWidth="1"/>
    <col min="4" max="4" width="35" customWidth="1"/>
    <col min="5" max="5" width="13.5703125" customWidth="1"/>
    <col min="6" max="6" width="14.7109375" customWidth="1"/>
    <col min="7" max="7" width="10" customWidth="1"/>
  </cols>
  <sheetData>
    <row r="1" spans="1:8" ht="18">
      <c r="A1" s="30" t="s">
        <v>47</v>
      </c>
      <c r="B1" s="30"/>
      <c r="C1" s="30"/>
      <c r="D1" s="30"/>
      <c r="E1" s="30"/>
      <c r="F1" s="30"/>
      <c r="G1" s="30"/>
    </row>
    <row r="2" spans="1:8" ht="15" customHeight="1">
      <c r="A2" s="20" t="s">
        <v>0</v>
      </c>
      <c r="B2" s="20"/>
      <c r="C2" s="20"/>
      <c r="D2" s="20"/>
      <c r="E2" s="20"/>
      <c r="F2" s="20"/>
      <c r="G2" s="20"/>
    </row>
    <row r="3" spans="1:8">
      <c r="A3" s="21" t="s">
        <v>6</v>
      </c>
      <c r="B3" s="21"/>
      <c r="C3" s="21"/>
      <c r="D3" s="21"/>
      <c r="E3" s="21"/>
      <c r="F3" s="21"/>
      <c r="G3" s="21"/>
    </row>
    <row r="4" spans="1:8" ht="15.75">
      <c r="A4" s="22" t="s">
        <v>70</v>
      </c>
      <c r="B4" s="22"/>
      <c r="C4" s="22"/>
      <c r="D4" s="22"/>
      <c r="E4" s="22"/>
      <c r="F4" s="22"/>
      <c r="G4" s="22"/>
    </row>
    <row r="5" spans="1:8">
      <c r="A5" s="44"/>
      <c r="B5" s="44"/>
      <c r="C5" s="44"/>
      <c r="D5" s="44"/>
      <c r="E5" s="44"/>
      <c r="F5" s="44" t="s">
        <v>63</v>
      </c>
      <c r="G5" s="44"/>
    </row>
    <row r="6" spans="1:8" ht="16.5" thickBot="1">
      <c r="A6" s="45" t="s">
        <v>1</v>
      </c>
      <c r="B6" s="45"/>
      <c r="C6" s="46"/>
      <c r="D6" s="6"/>
      <c r="E6" s="1"/>
      <c r="G6" s="47"/>
    </row>
    <row r="7" spans="1:8" ht="15" customHeight="1">
      <c r="A7" s="48" t="s">
        <v>7</v>
      </c>
      <c r="B7" s="79" t="s">
        <v>8</v>
      </c>
      <c r="C7" s="87" t="s">
        <v>2</v>
      </c>
      <c r="D7" s="50" t="s">
        <v>9</v>
      </c>
      <c r="E7" s="49" t="s">
        <v>3</v>
      </c>
      <c r="F7" s="85" t="s">
        <v>4</v>
      </c>
      <c r="G7" s="51" t="s">
        <v>64</v>
      </c>
      <c r="H7" s="52" t="s">
        <v>65</v>
      </c>
    </row>
    <row r="8" spans="1:8" ht="44.25" customHeight="1" thickBot="1">
      <c r="A8" s="53"/>
      <c r="B8" s="80"/>
      <c r="C8" s="88"/>
      <c r="D8" s="55"/>
      <c r="E8" s="54"/>
      <c r="F8" s="86"/>
      <c r="G8" s="56"/>
      <c r="H8" s="57"/>
    </row>
    <row r="9" spans="1:8" ht="26.25" customHeight="1">
      <c r="A9" s="58">
        <v>1</v>
      </c>
      <c r="B9" s="81" t="s">
        <v>72</v>
      </c>
      <c r="C9" s="89" t="s">
        <v>5</v>
      </c>
      <c r="D9" s="77" t="s">
        <v>75</v>
      </c>
      <c r="E9" s="93" t="s">
        <v>71</v>
      </c>
      <c r="F9" s="66" t="s">
        <v>66</v>
      </c>
      <c r="G9" s="59">
        <v>2</v>
      </c>
      <c r="H9" s="60">
        <v>129.81</v>
      </c>
    </row>
    <row r="10" spans="1:8" ht="26.25" customHeight="1">
      <c r="A10" s="61">
        <v>2</v>
      </c>
      <c r="B10" s="82" t="s">
        <v>29</v>
      </c>
      <c r="C10" s="89">
        <v>1</v>
      </c>
      <c r="D10" s="78" t="s">
        <v>26</v>
      </c>
      <c r="E10" s="65" t="s">
        <v>68</v>
      </c>
      <c r="F10" s="66" t="s">
        <v>66</v>
      </c>
      <c r="G10" s="67">
        <v>6</v>
      </c>
      <c r="H10" s="68">
        <v>124.208</v>
      </c>
    </row>
    <row r="11" spans="1:8" ht="26.25" customHeight="1">
      <c r="A11" s="61">
        <v>3</v>
      </c>
      <c r="B11" s="83" t="s">
        <v>27</v>
      </c>
      <c r="C11" s="89">
        <v>1</v>
      </c>
      <c r="D11" s="91" t="s">
        <v>28</v>
      </c>
      <c r="E11" s="65" t="s">
        <v>68</v>
      </c>
      <c r="F11" s="66" t="s">
        <v>66</v>
      </c>
      <c r="G11" s="69">
        <v>8</v>
      </c>
      <c r="H11" s="68">
        <v>121.09399999999999</v>
      </c>
    </row>
    <row r="12" spans="1:8" ht="26.25" customHeight="1">
      <c r="A12" s="61">
        <v>4</v>
      </c>
      <c r="B12" s="81" t="s">
        <v>73</v>
      </c>
      <c r="C12" s="89">
        <v>1</v>
      </c>
      <c r="D12" s="77" t="s">
        <v>76</v>
      </c>
      <c r="E12" s="65" t="s">
        <v>68</v>
      </c>
      <c r="F12" s="66" t="s">
        <v>66</v>
      </c>
      <c r="G12" s="67">
        <v>8</v>
      </c>
      <c r="H12" s="68">
        <v>120.45099999999999</v>
      </c>
    </row>
    <row r="13" spans="1:8" ht="26.25" customHeight="1">
      <c r="A13" s="61">
        <v>5</v>
      </c>
      <c r="B13" s="62" t="s">
        <v>67</v>
      </c>
      <c r="C13" s="63">
        <v>1</v>
      </c>
      <c r="D13" s="64" t="s">
        <v>74</v>
      </c>
      <c r="E13" s="65" t="s">
        <v>77</v>
      </c>
      <c r="F13" s="66" t="s">
        <v>66</v>
      </c>
      <c r="G13" s="67">
        <v>12</v>
      </c>
      <c r="H13" s="68">
        <v>118.738</v>
      </c>
    </row>
    <row r="14" spans="1:8" ht="26.25" customHeight="1" thickBot="1">
      <c r="A14" s="70">
        <v>6</v>
      </c>
      <c r="B14" s="84" t="s">
        <v>40</v>
      </c>
      <c r="C14" s="90">
        <v>1</v>
      </c>
      <c r="D14" s="92" t="s">
        <v>41</v>
      </c>
      <c r="E14" s="71" t="s">
        <v>69</v>
      </c>
      <c r="F14" s="72" t="s">
        <v>66</v>
      </c>
      <c r="G14" s="73">
        <v>14</v>
      </c>
      <c r="H14" s="74">
        <v>115.753</v>
      </c>
    </row>
    <row r="15" spans="1:8">
      <c r="B15" s="75"/>
    </row>
    <row r="16" spans="1:8" ht="15" customHeight="1">
      <c r="B16" s="76"/>
      <c r="C16" s="76"/>
    </row>
  </sheetData>
  <mergeCells count="13">
    <mergeCell ref="G7:G8"/>
    <mergeCell ref="H7:H8"/>
    <mergeCell ref="B16:C16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 юниоры</vt:lpstr>
      <vt:lpstr>КП юниоры</vt:lpstr>
      <vt:lpstr>ЛП юниоры</vt:lpstr>
      <vt:lpstr>Кубок НО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2014-03-26T08:00:05Z</cp:lastPrinted>
  <dcterms:created xsi:type="dcterms:W3CDTF">2011-01-22T18:43:36Z</dcterms:created>
  <dcterms:modified xsi:type="dcterms:W3CDTF">2014-03-31T14:43:06Z</dcterms:modified>
</cp:coreProperties>
</file>