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45" yWindow="120" windowWidth="15135" windowHeight="8130" activeTab="2"/>
  </bookViews>
  <sheets>
    <sheet name="ПП юниоры" sheetId="2" r:id="rId1"/>
    <sheet name="КП юниоры" sheetId="4" r:id="rId2"/>
    <sheet name="Абсолютное Первенство юниоры" sheetId="7" r:id="rId3"/>
  </sheets>
  <calcPr calcId="125725"/>
</workbook>
</file>

<file path=xl/calcChain.xml><?xml version="1.0" encoding="utf-8"?>
<calcChain xmlns="http://schemas.openxmlformats.org/spreadsheetml/2006/main">
  <c r="H10" i="4"/>
  <c r="I10"/>
  <c r="K10"/>
  <c r="L10"/>
  <c r="N10"/>
  <c r="O10"/>
  <c r="Q10"/>
  <c r="R10" s="1"/>
  <c r="H14"/>
  <c r="I14"/>
  <c r="K14"/>
  <c r="L14"/>
  <c r="N14"/>
  <c r="O14"/>
  <c r="Q14"/>
  <c r="R14" s="1"/>
  <c r="H12"/>
  <c r="I12"/>
  <c r="K12"/>
  <c r="L12"/>
  <c r="N12"/>
  <c r="O12"/>
  <c r="Q12"/>
  <c r="R12" s="1"/>
  <c r="H11"/>
  <c r="I11"/>
  <c r="K11"/>
  <c r="L11"/>
  <c r="N11"/>
  <c r="O11"/>
  <c r="Q11"/>
  <c r="R11" s="1"/>
  <c r="H16" i="2"/>
  <c r="I16"/>
  <c r="K16"/>
  <c r="L16"/>
  <c r="N16"/>
  <c r="O16"/>
  <c r="Q16"/>
  <c r="R16" s="1"/>
  <c r="H11"/>
  <c r="I11"/>
  <c r="K11"/>
  <c r="L11"/>
  <c r="N11"/>
  <c r="O11"/>
  <c r="Q11"/>
  <c r="R11" s="1"/>
  <c r="H13"/>
  <c r="I13"/>
  <c r="K13"/>
  <c r="L13"/>
  <c r="N13"/>
  <c r="O13"/>
  <c r="Q13"/>
  <c r="R13" s="1"/>
  <c r="H13" i="4"/>
  <c r="I13"/>
  <c r="K13"/>
  <c r="L13"/>
  <c r="N13"/>
  <c r="O13"/>
  <c r="Q13"/>
  <c r="R13" s="1"/>
  <c r="H15" i="2"/>
  <c r="I15"/>
  <c r="K15"/>
  <c r="L15"/>
  <c r="N15"/>
  <c r="O15"/>
  <c r="Q15"/>
  <c r="R15" s="1"/>
  <c r="H9"/>
  <c r="I9"/>
  <c r="K9"/>
  <c r="L9"/>
  <c r="N9"/>
  <c r="O9"/>
  <c r="Q9"/>
  <c r="R9" s="1"/>
  <c r="H9" i="4" l="1"/>
  <c r="I9"/>
  <c r="K9"/>
  <c r="L9"/>
  <c r="N9"/>
  <c r="O9"/>
  <c r="Q9"/>
  <c r="R9" s="1"/>
  <c r="H12" i="2" l="1"/>
  <c r="I12"/>
  <c r="K12"/>
  <c r="L12"/>
  <c r="N12"/>
  <c r="O12"/>
  <c r="Q12"/>
  <c r="H10"/>
  <c r="I10"/>
  <c r="K10"/>
  <c r="L10"/>
  <c r="N10"/>
  <c r="O10"/>
  <c r="Q10"/>
  <c r="H15" i="4"/>
  <c r="I15"/>
  <c r="K15"/>
  <c r="L15"/>
  <c r="N15"/>
  <c r="O15"/>
  <c r="Q15"/>
  <c r="A13" l="1"/>
  <c r="A10"/>
  <c r="A12"/>
  <c r="A14"/>
  <c r="A11"/>
  <c r="A9"/>
  <c r="R12" i="2"/>
  <c r="R10"/>
  <c r="R15" i="4"/>
  <c r="Q14" i="2"/>
  <c r="O14"/>
  <c r="L14"/>
  <c r="I14"/>
  <c r="N14"/>
  <c r="K14"/>
  <c r="H14"/>
  <c r="A13" l="1"/>
  <c r="A11"/>
  <c r="A9"/>
  <c r="A12"/>
  <c r="A10"/>
  <c r="R14"/>
  <c r="A15" i="4"/>
</calcChain>
</file>

<file path=xl/sharedStrings.xml><?xml version="1.0" encoding="utf-8"?>
<sst xmlns="http://schemas.openxmlformats.org/spreadsheetml/2006/main" count="169" uniqueCount="65">
  <si>
    <t>Выездка</t>
  </si>
  <si>
    <t>Предватительный приз. Юниоры.</t>
  </si>
  <si>
    <t>г.Н.Новгород кск "Пассаж"</t>
  </si>
  <si>
    <t>Звание, разряд</t>
  </si>
  <si>
    <t>Владелец</t>
  </si>
  <si>
    <t>Команда, регион</t>
  </si>
  <si>
    <t>кмс</t>
  </si>
  <si>
    <t>Технические результаты</t>
  </si>
  <si>
    <t>Место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</si>
  <si>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</si>
  <si>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</si>
  <si>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Н</t>
  </si>
  <si>
    <t>С</t>
  </si>
  <si>
    <t>М</t>
  </si>
  <si>
    <t>Кол. ошиб.</t>
  </si>
  <si>
    <t>Всего баллов</t>
  </si>
  <si>
    <t>Всего %</t>
  </si>
  <si>
    <t>Баллы</t>
  </si>
  <si>
    <t>%</t>
  </si>
  <si>
    <t>Командный приз. Юниоры.</t>
  </si>
  <si>
    <t>Главный судья</t>
  </si>
  <si>
    <t>Главный секретарь</t>
  </si>
  <si>
    <t>Вып.норм.</t>
  </si>
  <si>
    <t>Кол.ошиб.</t>
  </si>
  <si>
    <t>Ниж.обл.</t>
  </si>
  <si>
    <t>Соколова Е.</t>
  </si>
  <si>
    <t>СДЮСШОР</t>
  </si>
  <si>
    <r>
      <t>ЗАВИСТНИК-</t>
    </r>
    <r>
      <rPr>
        <sz val="9"/>
        <color theme="1"/>
        <rFont val="Verdana"/>
        <family val="2"/>
        <charset val="204"/>
      </rPr>
      <t>99,т.гнед.,мер.</t>
    </r>
  </si>
  <si>
    <r>
      <t xml:space="preserve">ДИКМАРОВА   </t>
    </r>
    <r>
      <rPr>
        <sz val="8"/>
        <color theme="1"/>
        <rFont val="Verdana"/>
        <family val="2"/>
        <charset val="204"/>
      </rPr>
      <t>Алена,1993</t>
    </r>
  </si>
  <si>
    <r>
      <t>ФАРВАТЕР-</t>
    </r>
    <r>
      <rPr>
        <sz val="8"/>
        <color theme="1"/>
        <rFont val="Verdana"/>
        <family val="2"/>
        <charset val="204"/>
      </rPr>
      <t>06,гнед.,жер., Ниж.обл.</t>
    </r>
  </si>
  <si>
    <r>
      <t>НОВОЖИЛОВА</t>
    </r>
    <r>
      <rPr>
        <sz val="9"/>
        <color theme="1"/>
        <rFont val="Verdana"/>
        <family val="2"/>
        <charset val="204"/>
      </rPr>
      <t xml:space="preserve"> Любовь, 1995</t>
    </r>
  </si>
  <si>
    <t>Коган И.</t>
  </si>
  <si>
    <t>ч/в</t>
  </si>
  <si>
    <t>10.02.14г.</t>
  </si>
  <si>
    <r>
      <t xml:space="preserve">ДЕДИКОВА   </t>
    </r>
    <r>
      <rPr>
        <sz val="9"/>
        <color theme="1"/>
        <rFont val="Verdana"/>
        <family val="2"/>
        <charset val="204"/>
      </rPr>
      <t>Екатерина,1998</t>
    </r>
  </si>
  <si>
    <r>
      <t>ЭКСПЕРТ-</t>
    </r>
    <r>
      <rPr>
        <sz val="9"/>
        <color theme="1"/>
        <rFont val="Verdana"/>
        <family val="2"/>
        <charset val="204"/>
      </rPr>
      <t>95,гнед,мер., трак., к/з им.Кирова</t>
    </r>
  </si>
  <si>
    <r>
      <t xml:space="preserve">УГЛОВА </t>
    </r>
    <r>
      <rPr>
        <sz val="9"/>
        <color theme="1"/>
        <rFont val="Verdana"/>
        <family val="2"/>
        <charset val="204"/>
      </rPr>
      <t>Маргарита,1973</t>
    </r>
  </si>
  <si>
    <r>
      <t>ПОПУЛЯРНЫЙ ХИТ-</t>
    </r>
    <r>
      <rPr>
        <sz val="9"/>
        <color theme="1"/>
        <rFont val="Verdana"/>
        <family val="2"/>
        <charset val="204"/>
      </rPr>
      <t>04,рыж.</t>
    </r>
  </si>
  <si>
    <r>
      <t xml:space="preserve">ЗОЛОТНИЦЫНА </t>
    </r>
    <r>
      <rPr>
        <sz val="9"/>
        <color theme="1"/>
        <rFont val="Verdana"/>
        <family val="2"/>
        <charset val="204"/>
      </rPr>
      <t>Татьяна,1994</t>
    </r>
  </si>
  <si>
    <r>
      <t>ГИБРАЛТАР-</t>
    </r>
    <r>
      <rPr>
        <sz val="9"/>
        <color theme="1"/>
        <rFont val="Verdana"/>
        <family val="2"/>
        <charset val="204"/>
      </rPr>
      <t>07,гнед.,мер.</t>
    </r>
  </si>
  <si>
    <r>
      <t xml:space="preserve">ЛИПАТОВА </t>
    </r>
    <r>
      <rPr>
        <sz val="9"/>
        <color theme="1"/>
        <rFont val="Verdana"/>
        <family val="2"/>
        <charset val="204"/>
      </rPr>
      <t>Валерия,1995</t>
    </r>
  </si>
  <si>
    <r>
      <t>ВИЛЬМА-</t>
    </r>
    <r>
      <rPr>
        <sz val="9"/>
        <color theme="1"/>
        <rFont val="Verdana"/>
        <family val="2"/>
        <charset val="204"/>
      </rPr>
      <t>04</t>
    </r>
  </si>
  <si>
    <r>
      <t xml:space="preserve">ДУКСИНА  </t>
    </r>
    <r>
      <rPr>
        <sz val="9"/>
        <color theme="1"/>
        <rFont val="Verdana"/>
        <family val="2"/>
        <charset val="204"/>
      </rPr>
      <t>Анастасия, 1994</t>
    </r>
  </si>
  <si>
    <r>
      <t>ЭЙР ВОЯЖ-</t>
    </r>
    <r>
      <rPr>
        <sz val="9"/>
        <color theme="1"/>
        <rFont val="Verdana"/>
        <family val="2"/>
        <charset val="204"/>
      </rPr>
      <t>06,рыж.,мер., Нижег.обл.</t>
    </r>
  </si>
  <si>
    <r>
      <t xml:space="preserve">ФИЛИППОВА  </t>
    </r>
    <r>
      <rPr>
        <sz val="8"/>
        <color theme="1"/>
        <rFont val="Verdana"/>
        <family val="2"/>
        <charset val="204"/>
      </rPr>
      <t>Ирина,1995</t>
    </r>
  </si>
  <si>
    <r>
      <t>САПФИР-</t>
    </r>
    <r>
      <rPr>
        <sz val="8"/>
        <color theme="1"/>
        <rFont val="Verdana"/>
        <family val="2"/>
        <charset val="204"/>
      </rPr>
      <t>04,мер.,сер.,терск.</t>
    </r>
  </si>
  <si>
    <t>ч/в СДЮСШОР</t>
  </si>
  <si>
    <t>Зимний чемпионат и первенство Нижегородской области</t>
  </si>
  <si>
    <t>12.02.14г.</t>
  </si>
  <si>
    <r>
      <t>Судьи:Н</t>
    </r>
    <r>
      <rPr>
        <sz val="11"/>
        <color theme="1"/>
        <rFont val="Verdana"/>
        <family val="2"/>
        <charset val="204"/>
      </rPr>
      <t>-Коган И.,</t>
    </r>
    <r>
      <rPr>
        <b/>
        <sz val="11"/>
        <color theme="1"/>
        <rFont val="Verdana"/>
        <family val="2"/>
        <charset val="204"/>
      </rPr>
      <t>С</t>
    </r>
    <r>
      <rPr>
        <sz val="11"/>
        <color theme="1"/>
        <rFont val="Verdana"/>
        <family val="2"/>
        <charset val="204"/>
      </rPr>
      <t>-Ирсецкая Е.,</t>
    </r>
    <r>
      <rPr>
        <b/>
        <sz val="11"/>
        <color theme="1"/>
        <rFont val="Verdana"/>
        <family val="2"/>
        <charset val="204"/>
      </rPr>
      <t>М</t>
    </r>
    <r>
      <rPr>
        <sz val="11"/>
        <color theme="1"/>
        <rFont val="Verdana"/>
        <family val="2"/>
        <charset val="204"/>
      </rPr>
      <t>-Соколова О.</t>
    </r>
  </si>
  <si>
    <t>б/р</t>
  </si>
  <si>
    <t>в/к</t>
  </si>
  <si>
    <r>
      <t xml:space="preserve">УГЛОВА  </t>
    </r>
    <r>
      <rPr>
        <sz val="8"/>
        <color theme="1"/>
        <rFont val="Verdana"/>
        <family val="2"/>
        <charset val="204"/>
      </rPr>
      <t>Маргарита,1973</t>
    </r>
  </si>
  <si>
    <r>
      <t>ПОПУЛЯРНЫЙ ХИТ-</t>
    </r>
    <r>
      <rPr>
        <sz val="8"/>
        <color theme="1"/>
        <rFont val="Verdana"/>
        <family val="2"/>
        <charset val="204"/>
      </rPr>
      <t>04,рыж.</t>
    </r>
  </si>
  <si>
    <r>
      <t>Судьи:Н</t>
    </r>
    <r>
      <rPr>
        <sz val="11"/>
        <color theme="1"/>
        <rFont val="Verdana"/>
        <family val="2"/>
        <charset val="204"/>
      </rPr>
      <t xml:space="preserve">-Соколова О., </t>
    </r>
    <r>
      <rPr>
        <b/>
        <sz val="11"/>
        <color theme="1"/>
        <rFont val="Verdana"/>
        <family val="2"/>
        <charset val="204"/>
      </rPr>
      <t>С-</t>
    </r>
    <r>
      <rPr>
        <sz val="11"/>
        <color theme="1"/>
        <rFont val="Verdana"/>
        <family val="2"/>
        <charset val="204"/>
      </rPr>
      <t xml:space="preserve">Ирсецкая Е., </t>
    </r>
    <r>
      <rPr>
        <b/>
        <sz val="11"/>
        <color theme="1"/>
        <rFont val="Verdana"/>
        <family val="2"/>
        <charset val="204"/>
      </rPr>
      <t>М</t>
    </r>
    <r>
      <rPr>
        <sz val="11"/>
        <color theme="1"/>
        <rFont val="Verdana"/>
        <family val="2"/>
        <charset val="204"/>
      </rPr>
      <t>-Коган И.</t>
    </r>
  </si>
  <si>
    <t>Чемпионат и Первенство Нижегородской области</t>
  </si>
  <si>
    <t>10 - 14 февраля 2014 г.</t>
  </si>
  <si>
    <t>Всего сумма мест</t>
  </si>
  <si>
    <t>Всего сумма %</t>
  </si>
  <si>
    <t>Нижегородская область</t>
  </si>
  <si>
    <t>Лебедев Ю.</t>
  </si>
  <si>
    <t>ГБОУДОД НОСДЮСШОР</t>
  </si>
  <si>
    <t xml:space="preserve">Абсолютное Первенство. Юниоры </t>
  </si>
  <si>
    <t>Липатова Е.</t>
  </si>
  <si>
    <t>Дедиков В.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</si>
</sst>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9">
    <font>
      <sz val="11"/>
      <color theme="1"/>
      <name val="Calibri"/>
      <family val="2"/>
      <charset val="204"/>
      <scheme val="minor"/>
    </font>
    <font>
      <b/>
      <sz val="14"/>
      <color theme="1"/>
      <name val="Verdana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12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b/>
      <sz val="10"/>
      <name val="Verdana"/>
      <family val="2"/>
      <charset val="204"/>
    </font>
    <font>
      <sz val="9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Verdana"/>
      <family val="2"/>
      <charset val="204"/>
    </font>
    <font>
      <b/>
      <sz val="12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b/>
      <sz val="9"/>
      <color indexed="8"/>
      <name val="Verdana"/>
      <family val="2"/>
      <charset val="204"/>
    </font>
    <font>
      <sz val="9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b/>
      <sz val="12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4">
    <xf numFmtId="0" fontId="0" fillId="0" borderId="0" xfId="0"/>
    <xf numFmtId="0" fontId="0" fillId="0" borderId="0" xfId="0"/>
    <xf numFmtId="0" fontId="6" fillId="0" borderId="0" xfId="0" applyFont="1"/>
    <xf numFmtId="0" fontId="16" fillId="0" borderId="5" xfId="0" applyFont="1" applyBorder="1" applyAlignment="1">
      <alignment horizontal="center" vertical="center"/>
    </xf>
    <xf numFmtId="1" fontId="9" fillId="2" borderId="3" xfId="2" applyNumberFormat="1" applyFont="1" applyFill="1" applyBorder="1" applyAlignment="1" applyProtection="1">
      <alignment horizontal="center" vertical="center" textRotation="90" wrapText="1"/>
      <protection locked="0"/>
    </xf>
    <xf numFmtId="164" fontId="9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3" xfId="2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7" fillId="0" borderId="0" xfId="0" applyFont="1"/>
    <xf numFmtId="0" fontId="6" fillId="0" borderId="0" xfId="0" applyFont="1"/>
    <xf numFmtId="1" fontId="12" fillId="2" borderId="3" xfId="2" applyNumberFormat="1" applyFont="1" applyFill="1" applyBorder="1" applyAlignment="1" applyProtection="1">
      <alignment horizontal="center" vertical="center" textRotation="90" wrapText="1"/>
      <protection locked="0"/>
    </xf>
    <xf numFmtId="164" fontId="12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12" fillId="2" borderId="3" xfId="2" applyFont="1" applyFill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/>
    <xf numFmtId="0" fontId="0" fillId="0" borderId="0" xfId="0"/>
    <xf numFmtId="0" fontId="15" fillId="0" borderId="5" xfId="0" applyFont="1" applyBorder="1" applyAlignment="1">
      <alignment wrapText="1"/>
    </xf>
    <xf numFmtId="0" fontId="14" fillId="0" borderId="5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wrapText="1"/>
    </xf>
    <xf numFmtId="0" fontId="15" fillId="0" borderId="1" xfId="0" applyFont="1" applyBorder="1" applyAlignment="1"/>
    <xf numFmtId="165" fontId="16" fillId="0" borderId="5" xfId="0" applyNumberFormat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2" borderId="3" xfId="1" applyFont="1" applyFill="1" applyBorder="1" applyAlignment="1" applyProtection="1">
      <alignment horizontal="center" vertical="center" textRotation="90" wrapText="1"/>
      <protection locked="0"/>
    </xf>
    <xf numFmtId="0" fontId="11" fillId="2" borderId="4" xfId="1" applyFont="1" applyFill="1" applyBorder="1" applyAlignment="1" applyProtection="1">
      <alignment horizontal="center" vertical="center" textRotation="90" wrapText="1"/>
      <protection locked="0"/>
    </xf>
    <xf numFmtId="0" fontId="11" fillId="2" borderId="3" xfId="1" applyFont="1" applyFill="1" applyBorder="1" applyAlignment="1" applyProtection="1">
      <alignment horizontal="center" vertical="center" wrapText="1"/>
      <protection locked="0"/>
    </xf>
    <xf numFmtId="0" fontId="11" fillId="2" borderId="4" xfId="1" applyFont="1" applyFill="1" applyBorder="1" applyAlignment="1" applyProtection="1">
      <alignment horizontal="center" vertical="center" wrapText="1"/>
      <protection locked="0"/>
    </xf>
    <xf numFmtId="0" fontId="8" fillId="2" borderId="3" xfId="1" applyFont="1" applyFill="1" applyBorder="1" applyAlignment="1" applyProtection="1">
      <alignment horizontal="center" vertical="center" textRotation="90" wrapText="1"/>
      <protection locked="0"/>
    </xf>
    <xf numFmtId="0" fontId="8" fillId="2" borderId="4" xfId="1" applyFont="1" applyFill="1" applyBorder="1" applyAlignment="1" applyProtection="1">
      <alignment horizontal="center" vertical="center" textRotation="90" wrapText="1"/>
      <protection locked="0"/>
    </xf>
    <xf numFmtId="0" fontId="8" fillId="2" borderId="3" xfId="1" applyFont="1" applyFill="1" applyBorder="1" applyAlignment="1" applyProtection="1">
      <alignment horizontal="left" textRotation="90"/>
      <protection locked="0"/>
    </xf>
    <xf numFmtId="0" fontId="8" fillId="2" borderId="6" xfId="1" applyFont="1" applyFill="1" applyBorder="1" applyAlignment="1" applyProtection="1">
      <alignment horizontal="left" textRotation="90"/>
      <protection locked="0"/>
    </xf>
    <xf numFmtId="0" fontId="10" fillId="0" borderId="1" xfId="0" applyFont="1" applyBorder="1" applyAlignment="1">
      <alignment horizontal="center"/>
    </xf>
    <xf numFmtId="0" fontId="8" fillId="2" borderId="3" xfId="1" applyFont="1" applyFill="1" applyBorder="1" applyAlignment="1" applyProtection="1">
      <alignment horizontal="center" textRotation="90" wrapText="1"/>
      <protection locked="0"/>
    </xf>
    <xf numFmtId="0" fontId="8" fillId="2" borderId="6" xfId="1" applyFont="1" applyFill="1" applyBorder="1" applyAlignment="1" applyProtection="1">
      <alignment horizontal="center" textRotation="90" wrapText="1"/>
      <protection locked="0"/>
    </xf>
    <xf numFmtId="164" fontId="8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8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2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2" borderId="3" xfId="1" applyFont="1" applyFill="1" applyBorder="1" applyAlignment="1" applyProtection="1">
      <alignment horizontal="center" textRotation="90"/>
      <protection locked="0"/>
    </xf>
    <xf numFmtId="0" fontId="11" fillId="2" borderId="6" xfId="1" applyFont="1" applyFill="1" applyBorder="1" applyAlignment="1" applyProtection="1">
      <alignment horizontal="center" textRotation="90"/>
      <protection locked="0"/>
    </xf>
    <xf numFmtId="164" fontId="11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11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2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/>
    <xf numFmtId="0" fontId="24" fillId="0" borderId="0" xfId="0" applyFont="1" applyBorder="1" applyAlignment="1"/>
    <xf numFmtId="0" fontId="25" fillId="0" borderId="0" xfId="0" applyFont="1"/>
    <xf numFmtId="0" fontId="26" fillId="0" borderId="0" xfId="0" applyFont="1"/>
    <xf numFmtId="0" fontId="23" fillId="0" borderId="0" xfId="0" applyFont="1"/>
    <xf numFmtId="0" fontId="27" fillId="0" borderId="0" xfId="0" applyFont="1" applyBorder="1" applyAlignment="1"/>
    <xf numFmtId="0" fontId="11" fillId="2" borderId="7" xfId="1" applyFont="1" applyFill="1" applyBorder="1" applyAlignment="1" applyProtection="1">
      <alignment horizontal="center" vertical="center" textRotation="90" wrapText="1"/>
      <protection locked="0"/>
    </xf>
    <xf numFmtId="0" fontId="11" fillId="2" borderId="8" xfId="1" applyFont="1" applyFill="1" applyBorder="1" applyAlignment="1" applyProtection="1">
      <alignment horizontal="center" vertical="center" wrapText="1"/>
      <protection locked="0"/>
    </xf>
    <xf numFmtId="0" fontId="8" fillId="2" borderId="9" xfId="1" applyFont="1" applyFill="1" applyBorder="1" applyAlignment="1" applyProtection="1">
      <alignment horizontal="center" vertical="center" textRotation="90" wrapText="1"/>
      <protection locked="0"/>
    </xf>
    <xf numFmtId="0" fontId="11" fillId="2" borderId="9" xfId="1" applyFont="1" applyFill="1" applyBorder="1" applyAlignment="1" applyProtection="1">
      <alignment horizontal="center" vertical="center" wrapText="1"/>
      <protection locked="0"/>
    </xf>
    <xf numFmtId="164" fontId="11" fillId="2" borderId="9" xfId="1" applyNumberFormat="1" applyFont="1" applyFill="1" applyBorder="1" applyAlignment="1" applyProtection="1">
      <alignment horizontal="center" vertical="center" wrapText="1"/>
      <protection locked="0"/>
    </xf>
    <xf numFmtId="164" fontId="11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0" xfId="1" applyFont="1" applyFill="1" applyBorder="1" applyAlignment="1" applyProtection="1">
      <alignment horizontal="center" vertical="center" textRotation="90" wrapText="1"/>
      <protection locked="0"/>
    </xf>
    <xf numFmtId="0" fontId="11" fillId="2" borderId="11" xfId="1" applyFont="1" applyFill="1" applyBorder="1" applyAlignment="1" applyProtection="1">
      <alignment horizontal="center" vertical="center" wrapText="1"/>
      <protection locked="0"/>
    </xf>
    <xf numFmtId="0" fontId="8" fillId="2" borderId="12" xfId="1" applyFont="1" applyFill="1" applyBorder="1" applyAlignment="1" applyProtection="1">
      <alignment horizontal="center" vertical="center" textRotation="90" wrapText="1"/>
      <protection locked="0"/>
    </xf>
    <xf numFmtId="0" fontId="11" fillId="2" borderId="12" xfId="1" applyFont="1" applyFill="1" applyBorder="1" applyAlignment="1" applyProtection="1">
      <alignment horizontal="center" vertical="center" wrapText="1"/>
      <protection locked="0"/>
    </xf>
    <xf numFmtId="164" fontId="11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11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 wrapText="1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wrapText="1"/>
    </xf>
    <xf numFmtId="49" fontId="15" fillId="0" borderId="16" xfId="0" applyNumberFormat="1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1" fontId="28" fillId="0" borderId="14" xfId="0" applyNumberFormat="1" applyFont="1" applyBorder="1" applyAlignment="1">
      <alignment horizontal="center" vertical="center"/>
    </xf>
    <xf numFmtId="1" fontId="28" fillId="0" borderId="17" xfId="0" applyNumberFormat="1" applyFont="1" applyBorder="1" applyAlignment="1">
      <alignment horizontal="center" vertical="center"/>
    </xf>
    <xf numFmtId="1" fontId="28" fillId="0" borderId="20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</cellXfs>
  <cellStyles count="3">
    <cellStyle name="Обычный" xfId="0" builtinId="0"/>
    <cellStyle name="Обычный_Измайлово-2003" xfId="2"/>
    <cellStyle name="Обычный_Лист Microsoft Excel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20"/>
  <sheetViews>
    <sheetView workbookViewId="0">
      <selection activeCell="B11" sqref="B11:F11"/>
    </sheetView>
  </sheetViews>
  <sheetFormatPr defaultRowHeight="15"/>
  <cols>
    <col min="1" max="1" width="3.28515625" customWidth="1"/>
    <col min="2" max="2" width="17.5703125" customWidth="1"/>
    <col min="3" max="3" width="3.5703125" customWidth="1"/>
    <col min="4" max="4" width="32" customWidth="1"/>
    <col min="5" max="5" width="14.140625" customWidth="1"/>
    <col min="6" max="6" width="8.42578125" customWidth="1"/>
    <col min="7" max="7" width="4.140625" customWidth="1"/>
    <col min="8" max="8" width="5.7109375" customWidth="1"/>
    <col min="9" max="9" width="2.28515625" customWidth="1"/>
    <col min="10" max="10" width="5.140625" customWidth="1"/>
    <col min="11" max="11" width="6" customWidth="1"/>
    <col min="12" max="12" width="2.140625" customWidth="1"/>
    <col min="13" max="13" width="4.85546875" customWidth="1"/>
    <col min="14" max="14" width="5.85546875" customWidth="1"/>
    <col min="15" max="15" width="1.85546875" customWidth="1"/>
    <col min="16" max="16" width="2.5703125" customWidth="1"/>
    <col min="17" max="17" width="4.85546875" customWidth="1"/>
    <col min="18" max="18" width="6" customWidth="1"/>
    <col min="19" max="19" width="3.140625" customWidth="1"/>
  </cols>
  <sheetData>
    <row r="1" spans="1:19" ht="18">
      <c r="A1" s="42" t="s">
        <v>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>
      <c r="A3" s="26" t="s">
        <v>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5.75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>
      <c r="A5" s="43" t="s">
        <v>49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5.75">
      <c r="A6" s="23" t="s">
        <v>2</v>
      </c>
      <c r="B6" s="23"/>
      <c r="C6" s="8"/>
      <c r="D6" s="8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6" t="s">
        <v>33</v>
      </c>
      <c r="R6" s="36"/>
      <c r="S6" s="36"/>
    </row>
    <row r="7" spans="1:19" ht="15" customHeight="1">
      <c r="A7" s="28" t="s">
        <v>8</v>
      </c>
      <c r="B7" s="30" t="s">
        <v>9</v>
      </c>
      <c r="C7" s="32" t="s">
        <v>3</v>
      </c>
      <c r="D7" s="30" t="s">
        <v>10</v>
      </c>
      <c r="E7" s="30" t="s">
        <v>4</v>
      </c>
      <c r="F7" s="30" t="s">
        <v>5</v>
      </c>
      <c r="G7" s="41" t="s">
        <v>11</v>
      </c>
      <c r="H7" s="41"/>
      <c r="I7" s="41"/>
      <c r="J7" s="41" t="s">
        <v>12</v>
      </c>
      <c r="K7" s="41"/>
      <c r="L7" s="41"/>
      <c r="M7" s="41" t="s">
        <v>13</v>
      </c>
      <c r="N7" s="41"/>
      <c r="O7" s="41"/>
      <c r="P7" s="37" t="s">
        <v>23</v>
      </c>
      <c r="Q7" s="32" t="s">
        <v>15</v>
      </c>
      <c r="R7" s="39" t="s">
        <v>16</v>
      </c>
      <c r="S7" s="34" t="s">
        <v>22</v>
      </c>
    </row>
    <row r="8" spans="1:19" ht="38.25" customHeight="1">
      <c r="A8" s="29"/>
      <c r="B8" s="31"/>
      <c r="C8" s="33"/>
      <c r="D8" s="31"/>
      <c r="E8" s="31"/>
      <c r="F8" s="31"/>
      <c r="G8" s="4" t="s">
        <v>17</v>
      </c>
      <c r="H8" s="5" t="s">
        <v>18</v>
      </c>
      <c r="I8" s="6" t="s">
        <v>8</v>
      </c>
      <c r="J8" s="4" t="s">
        <v>17</v>
      </c>
      <c r="K8" s="5" t="s">
        <v>18</v>
      </c>
      <c r="L8" s="6" t="s">
        <v>8</v>
      </c>
      <c r="M8" s="4" t="s">
        <v>17</v>
      </c>
      <c r="N8" s="5" t="s">
        <v>18</v>
      </c>
      <c r="O8" s="6" t="s">
        <v>8</v>
      </c>
      <c r="P8" s="38"/>
      <c r="Q8" s="33"/>
      <c r="R8" s="40"/>
      <c r="S8" s="35"/>
    </row>
    <row r="9" spans="1:19" ht="27" customHeight="1">
      <c r="A9" s="20">
        <f>RANK(Q9,Q$9:Q$16,0)</f>
        <v>1</v>
      </c>
      <c r="B9" s="17" t="s">
        <v>34</v>
      </c>
      <c r="C9" s="16">
        <v>1</v>
      </c>
      <c r="D9" s="15" t="s">
        <v>35</v>
      </c>
      <c r="E9" s="19" t="s">
        <v>46</v>
      </c>
      <c r="F9" s="19" t="s">
        <v>24</v>
      </c>
      <c r="G9" s="3">
        <v>215</v>
      </c>
      <c r="H9" s="21">
        <f t="shared" ref="H9:H16" si="0">G9/3.6</f>
        <v>59.722222222222221</v>
      </c>
      <c r="I9" s="20">
        <f t="shared" ref="I9:I16" si="1">RANK(G9,G$9:G$16,0)</f>
        <v>2</v>
      </c>
      <c r="J9" s="20">
        <v>223</v>
      </c>
      <c r="K9" s="21">
        <f t="shared" ref="K9:K16" si="2">J9/3.6</f>
        <v>61.944444444444443</v>
      </c>
      <c r="L9" s="20">
        <f t="shared" ref="L9:L16" si="3">RANK(J9,J$9:J$16,0)</f>
        <v>1</v>
      </c>
      <c r="M9" s="3">
        <v>230</v>
      </c>
      <c r="N9" s="21">
        <f t="shared" ref="N9:N16" si="4">M9/3.6</f>
        <v>63.888888888888886</v>
      </c>
      <c r="O9" s="20">
        <f t="shared" ref="O9:O16" si="5">RANK(M9,M$9:M$16,0)</f>
        <v>1</v>
      </c>
      <c r="P9" s="3"/>
      <c r="Q9" s="20">
        <f t="shared" ref="Q9:Q16" si="6">G9+J9+M9</f>
        <v>668</v>
      </c>
      <c r="R9" s="21">
        <f t="shared" ref="R9:R16" si="7">Q9/10.8</f>
        <v>61.851851851851848</v>
      </c>
      <c r="S9" s="3">
        <v>1</v>
      </c>
    </row>
    <row r="10" spans="1:19" s="14" customFormat="1" ht="27" customHeight="1">
      <c r="A10" s="20">
        <f>RANK(Q10,Q$9:Q$16,0)</f>
        <v>2</v>
      </c>
      <c r="B10" s="17" t="s">
        <v>30</v>
      </c>
      <c r="C10" s="16">
        <v>1</v>
      </c>
      <c r="D10" s="15" t="s">
        <v>27</v>
      </c>
      <c r="E10" s="19" t="s">
        <v>26</v>
      </c>
      <c r="F10" s="19" t="s">
        <v>24</v>
      </c>
      <c r="G10" s="20">
        <v>215</v>
      </c>
      <c r="H10" s="21">
        <f t="shared" si="0"/>
        <v>59.722222222222221</v>
      </c>
      <c r="I10" s="20">
        <f t="shared" si="1"/>
        <v>2</v>
      </c>
      <c r="J10" s="20">
        <v>220.5</v>
      </c>
      <c r="K10" s="21">
        <f t="shared" si="2"/>
        <v>61.25</v>
      </c>
      <c r="L10" s="20">
        <f t="shared" si="3"/>
        <v>2</v>
      </c>
      <c r="M10" s="24">
        <v>225.5</v>
      </c>
      <c r="N10" s="21">
        <f t="shared" si="4"/>
        <v>62.638888888888886</v>
      </c>
      <c r="O10" s="20">
        <f t="shared" si="5"/>
        <v>2</v>
      </c>
      <c r="P10" s="20"/>
      <c r="Q10" s="20">
        <f t="shared" si="6"/>
        <v>661</v>
      </c>
      <c r="R10" s="21">
        <f t="shared" si="7"/>
        <v>61.203703703703702</v>
      </c>
      <c r="S10" s="20">
        <v>1</v>
      </c>
    </row>
    <row r="11" spans="1:19" s="14" customFormat="1" ht="27" customHeight="1">
      <c r="A11" s="20">
        <f>RANK(Q11,Q$9:Q$16,0)</f>
        <v>3</v>
      </c>
      <c r="B11" s="17" t="s">
        <v>40</v>
      </c>
      <c r="C11" s="16" t="s">
        <v>6</v>
      </c>
      <c r="D11" s="15" t="s">
        <v>41</v>
      </c>
      <c r="E11" s="19" t="s">
        <v>46</v>
      </c>
      <c r="F11" s="19" t="s">
        <v>24</v>
      </c>
      <c r="G11" s="20">
        <v>221</v>
      </c>
      <c r="H11" s="21">
        <f t="shared" si="0"/>
        <v>61.388888888888886</v>
      </c>
      <c r="I11" s="20">
        <f t="shared" si="1"/>
        <v>1</v>
      </c>
      <c r="J11" s="20">
        <v>213.5</v>
      </c>
      <c r="K11" s="21">
        <f t="shared" si="2"/>
        <v>59.305555555555557</v>
      </c>
      <c r="L11" s="20">
        <f t="shared" si="3"/>
        <v>4</v>
      </c>
      <c r="M11" s="24">
        <v>212.5</v>
      </c>
      <c r="N11" s="21">
        <f t="shared" si="4"/>
        <v>59.027777777777779</v>
      </c>
      <c r="O11" s="20">
        <f t="shared" si="5"/>
        <v>5</v>
      </c>
      <c r="P11" s="20"/>
      <c r="Q11" s="20">
        <f t="shared" si="6"/>
        <v>647</v>
      </c>
      <c r="R11" s="21">
        <f t="shared" si="7"/>
        <v>59.907407407407405</v>
      </c>
      <c r="S11" s="20">
        <v>2</v>
      </c>
    </row>
    <row r="12" spans="1:19" s="14" customFormat="1" ht="27" customHeight="1">
      <c r="A12" s="20">
        <f>RANK(Q12,Q$9:Q$16,0)</f>
        <v>4</v>
      </c>
      <c r="B12" s="22" t="s">
        <v>28</v>
      </c>
      <c r="C12" s="16">
        <v>1</v>
      </c>
      <c r="D12" s="22" t="s">
        <v>29</v>
      </c>
      <c r="E12" s="19" t="s">
        <v>26</v>
      </c>
      <c r="F12" s="19" t="s">
        <v>24</v>
      </c>
      <c r="G12" s="20">
        <v>209</v>
      </c>
      <c r="H12" s="21">
        <f t="shared" si="0"/>
        <v>58.055555555555557</v>
      </c>
      <c r="I12" s="20">
        <f t="shared" si="1"/>
        <v>6</v>
      </c>
      <c r="J12" s="20">
        <v>214.5</v>
      </c>
      <c r="K12" s="21">
        <f t="shared" si="2"/>
        <v>59.583333333333329</v>
      </c>
      <c r="L12" s="20">
        <f t="shared" si="3"/>
        <v>3</v>
      </c>
      <c r="M12" s="20">
        <v>223</v>
      </c>
      <c r="N12" s="21">
        <f t="shared" si="4"/>
        <v>61.944444444444443</v>
      </c>
      <c r="O12" s="20">
        <f t="shared" si="5"/>
        <v>3</v>
      </c>
      <c r="P12" s="20"/>
      <c r="Q12" s="20">
        <f t="shared" si="6"/>
        <v>646.5</v>
      </c>
      <c r="R12" s="21">
        <f t="shared" si="7"/>
        <v>59.861111111111107</v>
      </c>
      <c r="S12" s="20">
        <v>1</v>
      </c>
    </row>
    <row r="13" spans="1:19" s="14" customFormat="1" ht="27" customHeight="1">
      <c r="A13" s="20">
        <f>RANK(Q13,Q$9:Q$16,0)</f>
        <v>5</v>
      </c>
      <c r="B13" s="17" t="s">
        <v>38</v>
      </c>
      <c r="C13" s="16">
        <v>1</v>
      </c>
      <c r="D13" s="15" t="s">
        <v>39</v>
      </c>
      <c r="E13" s="19" t="s">
        <v>26</v>
      </c>
      <c r="F13" s="19" t="s">
        <v>24</v>
      </c>
      <c r="G13" s="20">
        <v>209.5</v>
      </c>
      <c r="H13" s="21">
        <f t="shared" si="0"/>
        <v>58.194444444444443</v>
      </c>
      <c r="I13" s="20">
        <f t="shared" si="1"/>
        <v>5</v>
      </c>
      <c r="J13" s="20">
        <v>211.5</v>
      </c>
      <c r="K13" s="21">
        <f t="shared" si="2"/>
        <v>58.75</v>
      </c>
      <c r="L13" s="20">
        <f t="shared" si="3"/>
        <v>5</v>
      </c>
      <c r="M13" s="20">
        <v>214</v>
      </c>
      <c r="N13" s="21">
        <f t="shared" si="4"/>
        <v>59.444444444444443</v>
      </c>
      <c r="O13" s="20">
        <f t="shared" si="5"/>
        <v>4</v>
      </c>
      <c r="P13" s="20"/>
      <c r="Q13" s="20">
        <f t="shared" si="6"/>
        <v>635</v>
      </c>
      <c r="R13" s="21">
        <f t="shared" si="7"/>
        <v>58.796296296296291</v>
      </c>
      <c r="S13" s="20">
        <v>2</v>
      </c>
    </row>
    <row r="14" spans="1:19" s="14" customFormat="1" ht="27" customHeight="1">
      <c r="A14" s="20" t="s">
        <v>51</v>
      </c>
      <c r="B14" s="17" t="s">
        <v>36</v>
      </c>
      <c r="C14" s="16">
        <v>1</v>
      </c>
      <c r="D14" s="15" t="s">
        <v>37</v>
      </c>
      <c r="E14" s="19" t="s">
        <v>32</v>
      </c>
      <c r="F14" s="19" t="s">
        <v>24</v>
      </c>
      <c r="G14" s="20">
        <v>212</v>
      </c>
      <c r="H14" s="21">
        <f t="shared" si="0"/>
        <v>58.888888888888886</v>
      </c>
      <c r="I14" s="20">
        <f t="shared" si="1"/>
        <v>4</v>
      </c>
      <c r="J14" s="24">
        <v>204.5</v>
      </c>
      <c r="K14" s="21">
        <f t="shared" si="2"/>
        <v>56.805555555555557</v>
      </c>
      <c r="L14" s="20">
        <f t="shared" si="3"/>
        <v>6</v>
      </c>
      <c r="M14" s="20">
        <v>211</v>
      </c>
      <c r="N14" s="21">
        <f t="shared" si="4"/>
        <v>58.611111111111107</v>
      </c>
      <c r="O14" s="20">
        <f t="shared" si="5"/>
        <v>6</v>
      </c>
      <c r="P14" s="20"/>
      <c r="Q14" s="20">
        <f t="shared" si="6"/>
        <v>627.5</v>
      </c>
      <c r="R14" s="21">
        <f t="shared" si="7"/>
        <v>58.101851851851848</v>
      </c>
      <c r="S14" s="20">
        <v>2</v>
      </c>
    </row>
    <row r="15" spans="1:19" s="14" customFormat="1" ht="27" customHeight="1">
      <c r="A15" s="20">
        <v>6</v>
      </c>
      <c r="B15" s="22" t="s">
        <v>44</v>
      </c>
      <c r="C15" s="16">
        <v>1</v>
      </c>
      <c r="D15" s="22" t="s">
        <v>45</v>
      </c>
      <c r="E15" s="19" t="s">
        <v>46</v>
      </c>
      <c r="F15" s="19" t="s">
        <v>24</v>
      </c>
      <c r="G15" s="20">
        <v>203.5</v>
      </c>
      <c r="H15" s="21">
        <f t="shared" si="0"/>
        <v>56.527777777777779</v>
      </c>
      <c r="I15" s="20">
        <f t="shared" si="1"/>
        <v>7</v>
      </c>
      <c r="J15" s="20">
        <v>203</v>
      </c>
      <c r="K15" s="21">
        <f t="shared" si="2"/>
        <v>56.388888888888886</v>
      </c>
      <c r="L15" s="20">
        <f t="shared" si="3"/>
        <v>7</v>
      </c>
      <c r="M15" s="20">
        <v>208</v>
      </c>
      <c r="N15" s="21">
        <f t="shared" si="4"/>
        <v>57.777777777777779</v>
      </c>
      <c r="O15" s="20">
        <f t="shared" si="5"/>
        <v>7</v>
      </c>
      <c r="P15" s="20"/>
      <c r="Q15" s="20">
        <f t="shared" si="6"/>
        <v>614.5</v>
      </c>
      <c r="R15" s="21">
        <f t="shared" si="7"/>
        <v>56.898148148148145</v>
      </c>
      <c r="S15" s="20">
        <v>2</v>
      </c>
    </row>
    <row r="16" spans="1:19" s="14" customFormat="1" ht="27" customHeight="1">
      <c r="A16" s="20">
        <v>7</v>
      </c>
      <c r="B16" s="17" t="s">
        <v>42</v>
      </c>
      <c r="C16" s="16">
        <v>1</v>
      </c>
      <c r="D16" s="15" t="s">
        <v>43</v>
      </c>
      <c r="E16" s="19" t="s">
        <v>26</v>
      </c>
      <c r="F16" s="19" t="s">
        <v>24</v>
      </c>
      <c r="G16" s="20">
        <v>185.5</v>
      </c>
      <c r="H16" s="21">
        <f t="shared" si="0"/>
        <v>51.527777777777779</v>
      </c>
      <c r="I16" s="20">
        <f t="shared" si="1"/>
        <v>8</v>
      </c>
      <c r="J16" s="20">
        <v>182.5</v>
      </c>
      <c r="K16" s="21">
        <f t="shared" si="2"/>
        <v>50.694444444444443</v>
      </c>
      <c r="L16" s="20">
        <f t="shared" si="3"/>
        <v>8</v>
      </c>
      <c r="M16" s="20">
        <v>199</v>
      </c>
      <c r="N16" s="21">
        <f t="shared" si="4"/>
        <v>55.277777777777779</v>
      </c>
      <c r="O16" s="20">
        <f t="shared" si="5"/>
        <v>8</v>
      </c>
      <c r="P16" s="20"/>
      <c r="Q16" s="20">
        <f t="shared" si="6"/>
        <v>567</v>
      </c>
      <c r="R16" s="21">
        <f t="shared" si="7"/>
        <v>52.5</v>
      </c>
      <c r="S16" s="20" t="s">
        <v>50</v>
      </c>
    </row>
    <row r="19" spans="2:11">
      <c r="B19" s="14" t="s">
        <v>20</v>
      </c>
      <c r="K19" s="14" t="s">
        <v>31</v>
      </c>
    </row>
    <row r="20" spans="2:11">
      <c r="B20" s="14" t="s">
        <v>21</v>
      </c>
      <c r="K20" s="14" t="s">
        <v>25</v>
      </c>
    </row>
  </sheetData>
  <sortState ref="A9:S16">
    <sortCondition ref="A9:A16"/>
  </sortState>
  <mergeCells count="19">
    <mergeCell ref="A1:S1"/>
    <mergeCell ref="A2:S2"/>
    <mergeCell ref="A3:S3"/>
    <mergeCell ref="A4:S4"/>
    <mergeCell ref="A5:S5"/>
    <mergeCell ref="Q6:S6"/>
    <mergeCell ref="P7:P8"/>
    <mergeCell ref="Q7:Q8"/>
    <mergeCell ref="R7:R8"/>
    <mergeCell ref="G7:I7"/>
    <mergeCell ref="J7:L7"/>
    <mergeCell ref="M7:O7"/>
    <mergeCell ref="A7:A8"/>
    <mergeCell ref="B7:B8"/>
    <mergeCell ref="C7:C8"/>
    <mergeCell ref="S7:S8"/>
    <mergeCell ref="E7:E8"/>
    <mergeCell ref="F7:F8"/>
    <mergeCell ref="D7:D8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19"/>
  <sheetViews>
    <sheetView workbookViewId="0">
      <selection activeCell="E26" sqref="E26"/>
    </sheetView>
  </sheetViews>
  <sheetFormatPr defaultRowHeight="15"/>
  <cols>
    <col min="1" max="1" width="3" customWidth="1"/>
    <col min="2" max="2" width="18" customWidth="1"/>
    <col min="3" max="3" width="4.140625" customWidth="1"/>
    <col min="4" max="4" width="33.28515625" customWidth="1"/>
    <col min="5" max="5" width="12.7109375" customWidth="1"/>
    <col min="6" max="6" width="9.5703125" customWidth="1"/>
    <col min="7" max="7" width="5.42578125" customWidth="1"/>
    <col min="8" max="8" width="5.5703125" customWidth="1"/>
    <col min="9" max="9" width="2.7109375" customWidth="1"/>
    <col min="10" max="10" width="5.7109375" customWidth="1"/>
    <col min="11" max="11" width="5.5703125" customWidth="1"/>
    <col min="12" max="12" width="2.5703125" customWidth="1"/>
    <col min="13" max="13" width="5.42578125" customWidth="1"/>
    <col min="14" max="14" width="5.85546875" customWidth="1"/>
    <col min="15" max="15" width="2.7109375" customWidth="1"/>
    <col min="16" max="16" width="2.5703125" customWidth="1"/>
    <col min="17" max="17" width="4.42578125" customWidth="1"/>
    <col min="18" max="18" width="5.42578125" customWidth="1"/>
    <col min="19" max="19" width="3" customWidth="1"/>
  </cols>
  <sheetData>
    <row r="1" spans="1:19" ht="18">
      <c r="A1" s="42" t="s">
        <v>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>
      <c r="A3" s="26" t="s">
        <v>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5.75">
      <c r="A4" s="27" t="s">
        <v>19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>
      <c r="A5" s="43" t="s">
        <v>54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5.75">
      <c r="A6" s="13" t="s">
        <v>2</v>
      </c>
      <c r="B6" s="13"/>
      <c r="C6" s="8"/>
      <c r="D6" s="8"/>
      <c r="E6" s="9"/>
      <c r="F6" s="7"/>
      <c r="G6" s="7"/>
      <c r="H6" s="7"/>
      <c r="I6" s="7"/>
      <c r="J6" s="7"/>
      <c r="K6" s="7"/>
      <c r="L6" s="7"/>
      <c r="M6" s="7"/>
      <c r="N6" s="7"/>
      <c r="O6" s="36" t="s">
        <v>48</v>
      </c>
      <c r="P6" s="36"/>
      <c r="Q6" s="36"/>
      <c r="R6" s="36"/>
      <c r="S6" s="36"/>
    </row>
    <row r="7" spans="1:19" ht="15" customHeight="1">
      <c r="A7" s="28" t="s">
        <v>8</v>
      </c>
      <c r="B7" s="30" t="s">
        <v>9</v>
      </c>
      <c r="C7" s="32" t="s">
        <v>3</v>
      </c>
      <c r="D7" s="30" t="s">
        <v>10</v>
      </c>
      <c r="E7" s="30" t="s">
        <v>4</v>
      </c>
      <c r="F7" s="30" t="s">
        <v>5</v>
      </c>
      <c r="G7" s="48" t="s">
        <v>11</v>
      </c>
      <c r="H7" s="48"/>
      <c r="I7" s="48"/>
      <c r="J7" s="48" t="s">
        <v>12</v>
      </c>
      <c r="K7" s="48"/>
      <c r="L7" s="48"/>
      <c r="M7" s="48" t="s">
        <v>13</v>
      </c>
      <c r="N7" s="48"/>
      <c r="O7" s="48"/>
      <c r="P7" s="32" t="s">
        <v>14</v>
      </c>
      <c r="Q7" s="28" t="s">
        <v>15</v>
      </c>
      <c r="R7" s="46" t="s">
        <v>16</v>
      </c>
      <c r="S7" s="44" t="s">
        <v>22</v>
      </c>
    </row>
    <row r="8" spans="1:19" ht="42" customHeight="1">
      <c r="A8" s="29"/>
      <c r="B8" s="31"/>
      <c r="C8" s="33"/>
      <c r="D8" s="31"/>
      <c r="E8" s="31"/>
      <c r="F8" s="31"/>
      <c r="G8" s="10" t="s">
        <v>17</v>
      </c>
      <c r="H8" s="11" t="s">
        <v>18</v>
      </c>
      <c r="I8" s="12" t="s">
        <v>8</v>
      </c>
      <c r="J8" s="10" t="s">
        <v>17</v>
      </c>
      <c r="K8" s="11" t="s">
        <v>18</v>
      </c>
      <c r="L8" s="12" t="s">
        <v>8</v>
      </c>
      <c r="M8" s="10" t="s">
        <v>17</v>
      </c>
      <c r="N8" s="11" t="s">
        <v>18</v>
      </c>
      <c r="O8" s="12" t="s">
        <v>8</v>
      </c>
      <c r="P8" s="33"/>
      <c r="Q8" s="29"/>
      <c r="R8" s="47"/>
      <c r="S8" s="45"/>
    </row>
    <row r="9" spans="1:19" s="14" customFormat="1" ht="26.25" customHeight="1">
      <c r="A9" s="18">
        <f t="shared" ref="A9:A15" si="0">RANK(Q9,Q$9:Q$15,0)</f>
        <v>1</v>
      </c>
      <c r="B9" s="17" t="s">
        <v>40</v>
      </c>
      <c r="C9" s="16" t="s">
        <v>6</v>
      </c>
      <c r="D9" s="15" t="s">
        <v>41</v>
      </c>
      <c r="E9" s="19" t="s">
        <v>46</v>
      </c>
      <c r="F9" s="19" t="s">
        <v>24</v>
      </c>
      <c r="G9" s="20">
        <v>241</v>
      </c>
      <c r="H9" s="21">
        <f t="shared" ref="H9:H15" si="1">G9/3.8</f>
        <v>63.421052631578952</v>
      </c>
      <c r="I9" s="20">
        <f t="shared" ref="I9:I15" si="2">RANK(G9,G$9:G$15,0)</f>
        <v>1</v>
      </c>
      <c r="J9" s="20">
        <v>247</v>
      </c>
      <c r="K9" s="21">
        <f t="shared" ref="K9:K15" si="3">J9/3.8</f>
        <v>65</v>
      </c>
      <c r="L9" s="20">
        <f t="shared" ref="L9:L15" si="4">RANK(J9,J$9:J$15,0)</f>
        <v>1</v>
      </c>
      <c r="M9" s="20">
        <v>236</v>
      </c>
      <c r="N9" s="21">
        <f t="shared" ref="N9:N15" si="5">M9/3.8</f>
        <v>62.10526315789474</v>
      </c>
      <c r="O9" s="20">
        <f t="shared" ref="O9:O15" si="6">RANK(M9,M$9:M$15,0)</f>
        <v>1</v>
      </c>
      <c r="P9" s="20"/>
      <c r="Q9" s="20">
        <f t="shared" ref="Q9:Q15" si="7">G9+J9+M9</f>
        <v>724</v>
      </c>
      <c r="R9" s="21">
        <f t="shared" ref="R9:R15" si="8">Q9/11.4</f>
        <v>63.508771929824562</v>
      </c>
      <c r="S9" s="20">
        <v>1</v>
      </c>
    </row>
    <row r="10" spans="1:19" s="14" customFormat="1" ht="26.25" customHeight="1">
      <c r="A10" s="18">
        <f t="shared" si="0"/>
        <v>2</v>
      </c>
      <c r="B10" s="17" t="s">
        <v>30</v>
      </c>
      <c r="C10" s="16">
        <v>1</v>
      </c>
      <c r="D10" s="15" t="s">
        <v>27</v>
      </c>
      <c r="E10" s="19" t="s">
        <v>26</v>
      </c>
      <c r="F10" s="19" t="s">
        <v>24</v>
      </c>
      <c r="G10" s="20">
        <v>237.5</v>
      </c>
      <c r="H10" s="21">
        <f t="shared" si="1"/>
        <v>62.5</v>
      </c>
      <c r="I10" s="20">
        <f t="shared" si="2"/>
        <v>2</v>
      </c>
      <c r="J10" s="20">
        <v>238</v>
      </c>
      <c r="K10" s="21">
        <f t="shared" si="3"/>
        <v>62.631578947368425</v>
      </c>
      <c r="L10" s="20">
        <f t="shared" si="4"/>
        <v>3</v>
      </c>
      <c r="M10" s="20">
        <v>231.5</v>
      </c>
      <c r="N10" s="21">
        <f t="shared" si="5"/>
        <v>60.921052631578952</v>
      </c>
      <c r="O10" s="20">
        <f t="shared" si="6"/>
        <v>2</v>
      </c>
      <c r="P10" s="20"/>
      <c r="Q10" s="20">
        <f t="shared" si="7"/>
        <v>707</v>
      </c>
      <c r="R10" s="21">
        <f t="shared" si="8"/>
        <v>62.017543859649123</v>
      </c>
      <c r="S10" s="20">
        <v>1</v>
      </c>
    </row>
    <row r="11" spans="1:19" s="14" customFormat="1" ht="26.25" customHeight="1">
      <c r="A11" s="18">
        <f t="shared" si="0"/>
        <v>3</v>
      </c>
      <c r="B11" s="17" t="s">
        <v>34</v>
      </c>
      <c r="C11" s="16">
        <v>1</v>
      </c>
      <c r="D11" s="15" t="s">
        <v>35</v>
      </c>
      <c r="E11" s="19" t="s">
        <v>46</v>
      </c>
      <c r="F11" s="19" t="s">
        <v>24</v>
      </c>
      <c r="G11" s="20">
        <v>232</v>
      </c>
      <c r="H11" s="21">
        <f t="shared" si="1"/>
        <v>61.05263157894737</v>
      </c>
      <c r="I11" s="20">
        <f t="shared" si="2"/>
        <v>3</v>
      </c>
      <c r="J11" s="20">
        <v>240</v>
      </c>
      <c r="K11" s="21">
        <f t="shared" si="3"/>
        <v>63.15789473684211</v>
      </c>
      <c r="L11" s="20">
        <f t="shared" si="4"/>
        <v>2</v>
      </c>
      <c r="M11" s="20">
        <v>229</v>
      </c>
      <c r="N11" s="21">
        <f t="shared" si="5"/>
        <v>60.263157894736842</v>
      </c>
      <c r="O11" s="20">
        <f t="shared" si="6"/>
        <v>3</v>
      </c>
      <c r="P11" s="20"/>
      <c r="Q11" s="20">
        <f t="shared" si="7"/>
        <v>701</v>
      </c>
      <c r="R11" s="21">
        <f t="shared" si="8"/>
        <v>61.491228070175438</v>
      </c>
      <c r="S11" s="20">
        <v>1</v>
      </c>
    </row>
    <row r="12" spans="1:19" s="14" customFormat="1" ht="26.25" customHeight="1">
      <c r="A12" s="18">
        <f t="shared" si="0"/>
        <v>4</v>
      </c>
      <c r="B12" s="22" t="s">
        <v>28</v>
      </c>
      <c r="C12" s="16">
        <v>1</v>
      </c>
      <c r="D12" s="22" t="s">
        <v>29</v>
      </c>
      <c r="E12" s="19" t="s">
        <v>26</v>
      </c>
      <c r="F12" s="19" t="s">
        <v>24</v>
      </c>
      <c r="G12" s="20">
        <v>232</v>
      </c>
      <c r="H12" s="21">
        <f t="shared" si="1"/>
        <v>61.05263157894737</v>
      </c>
      <c r="I12" s="20">
        <f t="shared" si="2"/>
        <v>3</v>
      </c>
      <c r="J12" s="20">
        <v>233</v>
      </c>
      <c r="K12" s="21">
        <f t="shared" si="3"/>
        <v>61.315789473684212</v>
      </c>
      <c r="L12" s="20">
        <f t="shared" si="4"/>
        <v>4</v>
      </c>
      <c r="M12" s="20">
        <v>224</v>
      </c>
      <c r="N12" s="21">
        <f t="shared" si="5"/>
        <v>58.947368421052637</v>
      </c>
      <c r="O12" s="20">
        <f t="shared" si="6"/>
        <v>4</v>
      </c>
      <c r="P12" s="20"/>
      <c r="Q12" s="20">
        <f t="shared" si="7"/>
        <v>689</v>
      </c>
      <c r="R12" s="21">
        <f t="shared" si="8"/>
        <v>60.438596491228068</v>
      </c>
      <c r="S12" s="20">
        <v>1</v>
      </c>
    </row>
    <row r="13" spans="1:19" s="14" customFormat="1" ht="26.25" customHeight="1">
      <c r="A13" s="18">
        <f t="shared" si="0"/>
        <v>5</v>
      </c>
      <c r="B13" s="22" t="s">
        <v>52</v>
      </c>
      <c r="C13" s="16">
        <v>1</v>
      </c>
      <c r="D13" s="22" t="s">
        <v>53</v>
      </c>
      <c r="E13" s="19" t="s">
        <v>32</v>
      </c>
      <c r="F13" s="19" t="s">
        <v>24</v>
      </c>
      <c r="G13" s="20">
        <v>224</v>
      </c>
      <c r="H13" s="21">
        <f t="shared" si="1"/>
        <v>58.947368421052637</v>
      </c>
      <c r="I13" s="20">
        <f t="shared" si="2"/>
        <v>6</v>
      </c>
      <c r="J13" s="20">
        <v>226</v>
      </c>
      <c r="K13" s="21">
        <f t="shared" si="3"/>
        <v>59.473684210526315</v>
      </c>
      <c r="L13" s="20">
        <f t="shared" si="4"/>
        <v>5</v>
      </c>
      <c r="M13" s="20">
        <v>222</v>
      </c>
      <c r="N13" s="21">
        <f t="shared" si="5"/>
        <v>58.421052631578952</v>
      </c>
      <c r="O13" s="20">
        <f t="shared" si="6"/>
        <v>5</v>
      </c>
      <c r="P13" s="20"/>
      <c r="Q13" s="20">
        <f t="shared" si="7"/>
        <v>672</v>
      </c>
      <c r="R13" s="21">
        <f t="shared" si="8"/>
        <v>58.94736842105263</v>
      </c>
      <c r="S13" s="20">
        <v>2</v>
      </c>
    </row>
    <row r="14" spans="1:19" s="14" customFormat="1" ht="26.25" customHeight="1">
      <c r="A14" s="18">
        <f t="shared" si="0"/>
        <v>6</v>
      </c>
      <c r="B14" s="22" t="s">
        <v>44</v>
      </c>
      <c r="C14" s="16">
        <v>1</v>
      </c>
      <c r="D14" s="22" t="s">
        <v>45</v>
      </c>
      <c r="E14" s="19" t="s">
        <v>46</v>
      </c>
      <c r="F14" s="19" t="s">
        <v>24</v>
      </c>
      <c r="G14" s="24">
        <v>226.5</v>
      </c>
      <c r="H14" s="21">
        <f t="shared" si="1"/>
        <v>59.60526315789474</v>
      </c>
      <c r="I14" s="20">
        <f t="shared" si="2"/>
        <v>5</v>
      </c>
      <c r="J14" s="20">
        <v>216.5</v>
      </c>
      <c r="K14" s="21">
        <f t="shared" si="3"/>
        <v>56.973684210526315</v>
      </c>
      <c r="L14" s="20">
        <f t="shared" si="4"/>
        <v>6</v>
      </c>
      <c r="M14" s="20">
        <v>211.5</v>
      </c>
      <c r="N14" s="21">
        <f t="shared" si="5"/>
        <v>55.65789473684211</v>
      </c>
      <c r="O14" s="20">
        <f t="shared" si="6"/>
        <v>7</v>
      </c>
      <c r="P14" s="20"/>
      <c r="Q14" s="20">
        <f t="shared" si="7"/>
        <v>654.5</v>
      </c>
      <c r="R14" s="21">
        <f t="shared" si="8"/>
        <v>57.412280701754383</v>
      </c>
      <c r="S14" s="20">
        <v>2</v>
      </c>
    </row>
    <row r="15" spans="1:19" s="14" customFormat="1" ht="26.25" customHeight="1">
      <c r="A15" s="18">
        <f t="shared" si="0"/>
        <v>7</v>
      </c>
      <c r="B15" s="17" t="s">
        <v>38</v>
      </c>
      <c r="C15" s="16">
        <v>1</v>
      </c>
      <c r="D15" s="15" t="s">
        <v>39</v>
      </c>
      <c r="E15" s="19" t="s">
        <v>26</v>
      </c>
      <c r="F15" s="19" t="s">
        <v>24</v>
      </c>
      <c r="G15" s="24">
        <v>214.5</v>
      </c>
      <c r="H15" s="21">
        <f t="shared" si="1"/>
        <v>56.447368421052637</v>
      </c>
      <c r="I15" s="20">
        <f t="shared" si="2"/>
        <v>7</v>
      </c>
      <c r="J15" s="20">
        <v>212</v>
      </c>
      <c r="K15" s="21">
        <f t="shared" si="3"/>
        <v>55.789473684210527</v>
      </c>
      <c r="L15" s="20">
        <f t="shared" si="4"/>
        <v>7</v>
      </c>
      <c r="M15" s="20">
        <v>219</v>
      </c>
      <c r="N15" s="21">
        <f t="shared" si="5"/>
        <v>57.631578947368425</v>
      </c>
      <c r="O15" s="20">
        <f t="shared" si="6"/>
        <v>6</v>
      </c>
      <c r="P15" s="20"/>
      <c r="Q15" s="20">
        <f t="shared" si="7"/>
        <v>645.5</v>
      </c>
      <c r="R15" s="21">
        <f t="shared" si="8"/>
        <v>56.622807017543856</v>
      </c>
      <c r="S15" s="20">
        <v>2</v>
      </c>
    </row>
    <row r="18" spans="2:14">
      <c r="B18" s="14" t="s">
        <v>20</v>
      </c>
      <c r="N18" s="14" t="s">
        <v>31</v>
      </c>
    </row>
    <row r="19" spans="2:14">
      <c r="B19" s="14" t="s">
        <v>21</v>
      </c>
      <c r="N19" s="14" t="s">
        <v>25</v>
      </c>
    </row>
  </sheetData>
  <sortState ref="A9:S15">
    <sortCondition ref="A9:A15"/>
  </sortState>
  <mergeCells count="19">
    <mergeCell ref="G7:I7"/>
    <mergeCell ref="J7:L7"/>
    <mergeCell ref="M7:O7"/>
    <mergeCell ref="D7:D8"/>
    <mergeCell ref="A1:S1"/>
    <mergeCell ref="A2:S2"/>
    <mergeCell ref="A3:S3"/>
    <mergeCell ref="A4:S4"/>
    <mergeCell ref="A5:S5"/>
    <mergeCell ref="A7:A8"/>
    <mergeCell ref="B7:B8"/>
    <mergeCell ref="C7:C8"/>
    <mergeCell ref="S7:S8"/>
    <mergeCell ref="E7:E8"/>
    <mergeCell ref="F7:F8"/>
    <mergeCell ref="P7:P8"/>
    <mergeCell ref="O6:S6"/>
    <mergeCell ref="Q7:Q8"/>
    <mergeCell ref="R7:R8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tabSelected="1" workbookViewId="0">
      <selection activeCell="F24" sqref="F23:F24"/>
    </sheetView>
  </sheetViews>
  <sheetFormatPr defaultRowHeight="15"/>
  <cols>
    <col min="1" max="1" width="5.140625" style="14" customWidth="1"/>
    <col min="2" max="2" width="36.85546875" style="14" customWidth="1"/>
    <col min="3" max="3" width="6.5703125" style="14" customWidth="1"/>
    <col min="4" max="4" width="35" style="14" customWidth="1"/>
    <col min="5" max="5" width="13.5703125" style="14" customWidth="1"/>
    <col min="6" max="6" width="14.7109375" style="14" customWidth="1"/>
    <col min="7" max="7" width="10" style="14" customWidth="1"/>
    <col min="8" max="16384" width="9.140625" style="14"/>
  </cols>
  <sheetData>
    <row r="1" spans="1:8" ht="18">
      <c r="A1" s="49" t="s">
        <v>55</v>
      </c>
      <c r="B1" s="49"/>
      <c r="C1" s="49"/>
      <c r="D1" s="49"/>
      <c r="E1" s="49"/>
      <c r="F1" s="49"/>
      <c r="G1" s="49"/>
    </row>
    <row r="2" spans="1:8" ht="15" customHeight="1">
      <c r="A2" s="25" t="s">
        <v>0</v>
      </c>
      <c r="B2" s="25"/>
      <c r="C2" s="25"/>
      <c r="D2" s="25"/>
      <c r="E2" s="25"/>
      <c r="F2" s="25"/>
      <c r="G2" s="25"/>
    </row>
    <row r="3" spans="1:8">
      <c r="A3" s="26" t="s">
        <v>7</v>
      </c>
      <c r="B3" s="26"/>
      <c r="C3" s="26"/>
      <c r="D3" s="26"/>
      <c r="E3" s="26"/>
      <c r="F3" s="26"/>
      <c r="G3" s="26"/>
    </row>
    <row r="4" spans="1:8" ht="15.75">
      <c r="A4" s="50" t="s">
        <v>62</v>
      </c>
      <c r="B4" s="50"/>
      <c r="C4" s="50"/>
      <c r="D4" s="50"/>
      <c r="E4" s="50"/>
      <c r="F4" s="50"/>
      <c r="G4" s="50"/>
    </row>
    <row r="5" spans="1:8">
      <c r="A5" s="51"/>
      <c r="B5" s="51"/>
      <c r="C5" s="51"/>
      <c r="D5" s="51"/>
      <c r="E5" s="51"/>
      <c r="F5" s="51" t="s">
        <v>56</v>
      </c>
      <c r="G5" s="51"/>
    </row>
    <row r="6" spans="1:8" ht="16.5" thickBot="1">
      <c r="A6" s="52" t="s">
        <v>2</v>
      </c>
      <c r="B6" s="52"/>
      <c r="C6" s="53"/>
      <c r="D6" s="54"/>
      <c r="E6" s="55"/>
      <c r="G6" s="56"/>
    </row>
    <row r="7" spans="1:8" ht="15" customHeight="1">
      <c r="A7" s="57" t="s">
        <v>8</v>
      </c>
      <c r="B7" s="58" t="s">
        <v>9</v>
      </c>
      <c r="C7" s="59" t="s">
        <v>3</v>
      </c>
      <c r="D7" s="58" t="s">
        <v>10</v>
      </c>
      <c r="E7" s="60" t="s">
        <v>4</v>
      </c>
      <c r="F7" s="58" t="s">
        <v>5</v>
      </c>
      <c r="G7" s="61" t="s">
        <v>57</v>
      </c>
      <c r="H7" s="62" t="s">
        <v>58</v>
      </c>
    </row>
    <row r="8" spans="1:8" ht="44.25" customHeight="1" thickBot="1">
      <c r="A8" s="63"/>
      <c r="B8" s="64"/>
      <c r="C8" s="65"/>
      <c r="D8" s="64"/>
      <c r="E8" s="66"/>
      <c r="F8" s="64"/>
      <c r="G8" s="67"/>
      <c r="H8" s="68"/>
    </row>
    <row r="9" spans="1:8" ht="26.25" customHeight="1">
      <c r="A9" s="69">
        <v>1</v>
      </c>
      <c r="B9" s="80" t="s">
        <v>40</v>
      </c>
      <c r="C9" s="91" t="s">
        <v>6</v>
      </c>
      <c r="D9" s="84" t="s">
        <v>41</v>
      </c>
      <c r="E9" s="77" t="s">
        <v>63</v>
      </c>
      <c r="F9" s="77" t="s">
        <v>59</v>
      </c>
      <c r="G9" s="88">
        <v>4</v>
      </c>
      <c r="H9" s="70">
        <v>123.416</v>
      </c>
    </row>
    <row r="10" spans="1:8" ht="26.25" customHeight="1">
      <c r="A10" s="75">
        <v>2</v>
      </c>
      <c r="B10" s="81" t="s">
        <v>34</v>
      </c>
      <c r="C10" s="92">
        <v>1</v>
      </c>
      <c r="D10" s="85" t="s">
        <v>35</v>
      </c>
      <c r="E10" s="78" t="s">
        <v>64</v>
      </c>
      <c r="F10" s="78" t="s">
        <v>59</v>
      </c>
      <c r="G10" s="89">
        <v>4</v>
      </c>
      <c r="H10" s="72">
        <v>123.343</v>
      </c>
    </row>
    <row r="11" spans="1:8" ht="26.25" customHeight="1">
      <c r="A11" s="71">
        <v>3</v>
      </c>
      <c r="B11" s="81" t="s">
        <v>30</v>
      </c>
      <c r="C11" s="92">
        <v>1</v>
      </c>
      <c r="D11" s="85" t="s">
        <v>27</v>
      </c>
      <c r="E11" s="78" t="s">
        <v>61</v>
      </c>
      <c r="F11" s="78" t="s">
        <v>59</v>
      </c>
      <c r="G11" s="89">
        <v>4</v>
      </c>
      <c r="H11" s="72">
        <v>123.22199999999999</v>
      </c>
    </row>
    <row r="12" spans="1:8" ht="26.25" customHeight="1">
      <c r="A12" s="75">
        <v>4</v>
      </c>
      <c r="B12" s="82" t="s">
        <v>28</v>
      </c>
      <c r="C12" s="92">
        <v>1</v>
      </c>
      <c r="D12" s="86" t="s">
        <v>29</v>
      </c>
      <c r="E12" s="78" t="s">
        <v>61</v>
      </c>
      <c r="F12" s="78" t="s">
        <v>59</v>
      </c>
      <c r="G12" s="89">
        <v>8</v>
      </c>
      <c r="H12" s="72">
        <v>120.3</v>
      </c>
    </row>
    <row r="13" spans="1:8" ht="26.25" customHeight="1">
      <c r="A13" s="71">
        <v>5</v>
      </c>
      <c r="B13" s="81" t="s">
        <v>38</v>
      </c>
      <c r="C13" s="92">
        <v>1</v>
      </c>
      <c r="D13" s="85" t="s">
        <v>39</v>
      </c>
      <c r="E13" s="78" t="s">
        <v>61</v>
      </c>
      <c r="F13" s="78" t="s">
        <v>59</v>
      </c>
      <c r="G13" s="89">
        <v>12</v>
      </c>
      <c r="H13" s="72">
        <v>115.419</v>
      </c>
    </row>
    <row r="14" spans="1:8" ht="26.25" customHeight="1" thickBot="1">
      <c r="A14" s="76">
        <v>6</v>
      </c>
      <c r="B14" s="83" t="s">
        <v>44</v>
      </c>
      <c r="C14" s="93">
        <v>1</v>
      </c>
      <c r="D14" s="87" t="s">
        <v>45</v>
      </c>
      <c r="E14" s="79" t="s">
        <v>60</v>
      </c>
      <c r="F14" s="79" t="s">
        <v>59</v>
      </c>
      <c r="G14" s="90">
        <v>12</v>
      </c>
      <c r="H14" s="72">
        <v>114.31</v>
      </c>
    </row>
    <row r="15" spans="1:8">
      <c r="B15" s="73"/>
    </row>
    <row r="16" spans="1:8" ht="15" customHeight="1">
      <c r="B16" s="74"/>
      <c r="C16" s="74"/>
    </row>
  </sheetData>
  <mergeCells count="13">
    <mergeCell ref="G7:G8"/>
    <mergeCell ref="H7:H8"/>
    <mergeCell ref="B16:C16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ПП юниоры</vt:lpstr>
      <vt:lpstr>КП юниоры</vt:lpstr>
      <vt:lpstr>Абсолютное Первенство юниоры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липатова</cp:lastModifiedBy>
  <cp:lastPrinted>2013-01-16T12:28:27Z</cp:lastPrinted>
  <dcterms:created xsi:type="dcterms:W3CDTF">2011-01-22T18:43:36Z</dcterms:created>
  <dcterms:modified xsi:type="dcterms:W3CDTF">2014-02-19T12:56:14Z</dcterms:modified>
</cp:coreProperties>
</file>